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50" windowHeight="10950" tabRatio="598" activeTab="5"/>
  </bookViews>
  <sheets>
    <sheet name="Arkusz1" sheetId="1" r:id="rId1"/>
    <sheet name="011brutto " sheetId="2" r:id="rId2"/>
    <sheet name="013brutto" sheetId="13" r:id="rId3"/>
    <sheet name="umorz 071 " sheetId="10" r:id="rId4"/>
    <sheet name="umorz072" sheetId="14" r:id="rId5"/>
    <sheet name="netto śr trw" sheetId="3" r:id="rId6"/>
    <sheet name="niem. i prawne brutto" sheetId="6" r:id="rId7"/>
    <sheet name=" um. wart. niem. iprawnych" sheetId="7" r:id="rId8"/>
    <sheet name="netto niem. prawne (3)" sheetId="31" r:id="rId9"/>
    <sheet name="Zbiory biblioteczne brutto" sheetId="27" r:id="rId10"/>
    <sheet name="Zbioty biblioteczne (umorzenia)" sheetId="25" r:id="rId11"/>
    <sheet name="Zbiory biblioteczne  Netto" sheetId="8" r:id="rId12"/>
    <sheet name="świadczenia" sheetId="5" r:id="rId13"/>
    <sheet name="zapasy" sheetId="12" r:id="rId14"/>
    <sheet name="Arkusz2" sheetId="26" r:id="rId15"/>
    <sheet name="Arkusz3" sheetId="28" r:id="rId16"/>
    <sheet name="Arkusz5" sheetId="30" r:id="rId17"/>
  </sheets>
  <calcPr calcId="162913"/>
</workbook>
</file>

<file path=xl/calcChain.xml><?xml version="1.0" encoding="utf-8"?>
<calcChain xmlns="http://schemas.openxmlformats.org/spreadsheetml/2006/main">
  <c r="E15" i="2" l="1"/>
  <c r="L10" i="14" l="1"/>
  <c r="L12" i="13"/>
  <c r="L10" i="13"/>
  <c r="C15" i="13"/>
  <c r="C15" i="2" l="1"/>
  <c r="L10" i="10" l="1"/>
  <c r="M7" i="27" l="1"/>
  <c r="M7" i="7" l="1"/>
  <c r="M8" i="7" s="1"/>
  <c r="F15" i="14"/>
  <c r="F15" i="13"/>
  <c r="L12" i="14"/>
  <c r="L9" i="2"/>
  <c r="L13" i="2"/>
  <c r="C15" i="14"/>
  <c r="D4" i="3"/>
  <c r="C4" i="3"/>
  <c r="M8" i="27"/>
  <c r="L8" i="27"/>
  <c r="M7" i="25"/>
  <c r="M8" i="25" s="1"/>
  <c r="L8" i="25"/>
  <c r="K15" i="10"/>
  <c r="L9" i="10"/>
  <c r="L10" i="2"/>
  <c r="F6" i="31"/>
  <c r="C6" i="31"/>
  <c r="H8" i="27"/>
  <c r="F8" i="27"/>
  <c r="C8" i="27"/>
  <c r="L6" i="6"/>
  <c r="L7" i="6" s="1"/>
  <c r="F6" i="8"/>
  <c r="C6" i="8"/>
  <c r="C6" i="12"/>
  <c r="C8" i="25"/>
  <c r="L8" i="7"/>
  <c r="F8" i="7"/>
  <c r="C8" i="7"/>
  <c r="K15" i="14"/>
  <c r="G15" i="14"/>
  <c r="E15" i="14"/>
  <c r="L9" i="14"/>
  <c r="L7" i="14"/>
  <c r="L7" i="2"/>
  <c r="K15" i="13"/>
  <c r="E15" i="13"/>
  <c r="G15" i="10"/>
  <c r="E15" i="10"/>
  <c r="C15" i="10"/>
  <c r="L7" i="10"/>
  <c r="K15" i="2"/>
  <c r="L12" i="2"/>
  <c r="E7" i="6"/>
  <c r="C7" i="6"/>
  <c r="D6" i="12"/>
  <c r="L15" i="13" l="1"/>
  <c r="L15" i="10"/>
  <c r="L15" i="2"/>
  <c r="L15" i="14"/>
  <c r="C9" i="5" l="1"/>
</calcChain>
</file>

<file path=xl/sharedStrings.xml><?xml version="1.0" encoding="utf-8"?>
<sst xmlns="http://schemas.openxmlformats.org/spreadsheetml/2006/main" count="390" uniqueCount="146">
  <si>
    <t xml:space="preserve">I. </t>
  </si>
  <si>
    <t>Wprowadzenie do sprawozdania finansowego, obejmuje w szczególności:</t>
  </si>
  <si>
    <t>1.</t>
  </si>
  <si>
    <t>1.1</t>
  </si>
  <si>
    <t>nazwę jednostki</t>
  </si>
  <si>
    <t>1.2</t>
  </si>
  <si>
    <t>siedzibę jednostki</t>
  </si>
  <si>
    <t>1.3</t>
  </si>
  <si>
    <t>adres jednostki</t>
  </si>
  <si>
    <t>1.4</t>
  </si>
  <si>
    <t>2.</t>
  </si>
  <si>
    <t>3.</t>
  </si>
  <si>
    <t xml:space="preserve">4. </t>
  </si>
  <si>
    <t>5.</t>
  </si>
  <si>
    <t>inne informacje</t>
  </si>
  <si>
    <t>II</t>
  </si>
  <si>
    <t>Dodatkowe informacje i objaśnienia obejmują w szczególności:</t>
  </si>
  <si>
    <t xml:space="preserve">1. </t>
  </si>
  <si>
    <t>1.1.</t>
  </si>
  <si>
    <t>1.2.</t>
  </si>
  <si>
    <t>aktualną wartość rynkową środków trwałych, w tym dóbr kultury - o ile jednostka dysponuje takimi informacjami</t>
  </si>
  <si>
    <t>1.3.</t>
  </si>
  <si>
    <t>kwotę dokonanych w trakcie roku obrotowego odpisów aktualizujących wartość aktywów trwałych odrębnie dla długoterminowych aktywów niefinansowych oraz długoterminowych aktywów finansowych</t>
  </si>
  <si>
    <t>1.4.</t>
  </si>
  <si>
    <t>wartość gruntów użytkowanych wieczyście</t>
  </si>
  <si>
    <t xml:space="preserve">1.5. </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</si>
  <si>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</si>
  <si>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</si>
  <si>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</si>
  <si>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 xml:space="preserve">1.7. </t>
  </si>
  <si>
    <t>Dane o odpisach aktualizujących wartość należności, ze wskazaniem stanu na początek roku obrotowego, zwiększeniach, wykorzystaniu, rozwiązaniu i stanie na koniec roku obrotowego, z uwzględnieniem należności finansowych JST (stan pożyczek zagrożonych)</t>
  </si>
  <si>
    <t>1.8.</t>
  </si>
  <si>
    <t>dane o stanie rezerw według celu ich utworzenia na początek roku obrotowego, zwiększeniach wykorzystaniu, rozwiązaniu i stanie końcowym</t>
  </si>
  <si>
    <t>1.9.</t>
  </si>
  <si>
    <t>podział zobowiązań długoterminowych według pozycji bilansu o pozostałym od dnia bilansowego, przewidywanym umową lub wynikającym z innego tytułu prawnego, okresie spłaty:</t>
  </si>
  <si>
    <t>a)</t>
  </si>
  <si>
    <t>powyżej 1 roku do 3 lat</t>
  </si>
  <si>
    <t>b)</t>
  </si>
  <si>
    <t>powyżej 3 do 5 lat</t>
  </si>
  <si>
    <t>c)</t>
  </si>
  <si>
    <t>powyżej 5 lat</t>
  </si>
  <si>
    <t>1.10.</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</si>
  <si>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</si>
  <si>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 xml:space="preserve">1.11. </t>
  </si>
  <si>
    <t>łączną kwotę zobowiązań zabezpieczonych na majątku jednostki ze wskazaniem charakteru i formy tych zabezpieczeń</t>
  </si>
  <si>
    <t>1.12.</t>
  </si>
  <si>
    <t>łączną kwotę zobowiązań warunkowych, w tym również udzielonych przez jednostkę gwarancji i poręczeń, także wekslowych, niewykazanych w bilansie, ze wskazaniem zobowiązań zabezpieczonych na majątku jednostki oraz charakteru i formy tych zabezpieczeń</t>
  </si>
  <si>
    <t xml:space="preserve">1.13. </t>
  </si>
  <si>
    <t>wykaz istotnych pozycji czynnych i biernych rozliczeń międzyokresowych w tym kwotę czynnych rozliczeń międzyokresowych kosztów stanowiących różnicę między wartością otrzymanych finansowych składników aktywów a zobowiązaniem zapłaty za nie</t>
  </si>
  <si>
    <t xml:space="preserve">1.14. </t>
  </si>
  <si>
    <t>łączną kwotę otrzymanych przez jednostkę gwarancji i poręczeń niewykazanych w bilansie</t>
  </si>
  <si>
    <t>1.15.</t>
  </si>
  <si>
    <t>kwotę wypłaconych środków pieniężnych na świadczenia pracownicze</t>
  </si>
  <si>
    <t>1.16.</t>
  </si>
  <si>
    <t xml:space="preserve">2.1. </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</si>
  <si>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</si>
  <si>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</si>
  <si>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</si>
  <si>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</si>
  <si>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</si>
  <si>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</si>
  <si>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informacje o kwocie należności z tytułu podatków realizowanych przez organy podatkowe podległe ministrowi właściwemu do spraw finans publicznych wykazywanych w sprawozdanku z wykonania planu dochodów budżetowych</t>
  </si>
  <si>
    <t>2.5.</t>
  </si>
  <si>
    <t>(główny księgowy)</t>
  </si>
  <si>
    <t xml:space="preserve">INFORMACJA DODATKOWA </t>
  </si>
  <si>
    <t>Ozorków, gmina Miasto Ozorków</t>
  </si>
  <si>
    <t>1.15. Wypłacone świadczenia pracownicze</t>
  </si>
  <si>
    <t>Wyszczególnienie</t>
  </si>
  <si>
    <t>Kwota wypłaconych świadczeń pracowniczych</t>
  </si>
  <si>
    <t>w zł i gr</t>
  </si>
  <si>
    <t>1) odprawy emerytalne i rentowe</t>
  </si>
  <si>
    <t>2) nagrody jubileuszowe</t>
  </si>
  <si>
    <t xml:space="preserve">3) pozostałe nagrody </t>
  </si>
  <si>
    <t>SUMA</t>
  </si>
  <si>
    <t>Lp.</t>
  </si>
  <si>
    <t>Specyfikacja</t>
  </si>
  <si>
    <t>Stan na początek roku</t>
  </si>
  <si>
    <t>Zwiększenia</t>
  </si>
  <si>
    <t>Zmniejszenia</t>
  </si>
  <si>
    <t>Stan na koniec roku</t>
  </si>
  <si>
    <t>aktualizacja</t>
  </si>
  <si>
    <t>nabycie</t>
  </si>
  <si>
    <t>przemieszczenie wewnętrzne</t>
  </si>
  <si>
    <t>inne</t>
  </si>
  <si>
    <t>rozchód</t>
  </si>
  <si>
    <t>Środki trwałe</t>
  </si>
  <si>
    <t>Grunty</t>
  </si>
  <si>
    <t>1.1.1.</t>
  </si>
  <si>
    <t>Grunty stanowiące własność jednostki samorządu terytorialnego przekazane w użytkowanie wieczyste innym podmiotom</t>
  </si>
  <si>
    <t>Budynki, lokale i obiekty inżynierii lądowej i wodnej</t>
  </si>
  <si>
    <t>Urządzenia techniczne i maszyny</t>
  </si>
  <si>
    <t>Środki transportu</t>
  </si>
  <si>
    <t>1.5.</t>
  </si>
  <si>
    <t>Inne środki trwałe</t>
  </si>
  <si>
    <t>Środki trwałe w budowie</t>
  </si>
  <si>
    <t>Zaliczki na środki trwałe w budowie (inwestycje)</t>
  </si>
  <si>
    <t>Wartość netto środków trwałych na początek roku obrotowego (wartość początkowa minus umorzenie)</t>
  </si>
  <si>
    <t>Wartość netto środków trwałych na koniec roku obrotowego (wartość początkowa minus umorzenie)</t>
  </si>
  <si>
    <t>Wartości niematerialne i prawne umarzane stopniowo</t>
  </si>
  <si>
    <t>Wartości niematerialne i prawne umarzane w 100%</t>
  </si>
  <si>
    <t>Wartości niematerialne i prawne umarzane stopniowi</t>
  </si>
  <si>
    <t>Wartości niematerialne i prawne umarzane jednorazowo</t>
  </si>
  <si>
    <t>Suma</t>
  </si>
  <si>
    <t>Wartość netto wartości niematerialnych i prtawnych na początek roku obrotowego (wartość początkowa minus umorzenie)</t>
  </si>
  <si>
    <t>Wartość netto wartości niematerialnych i prawnych na koniec roku obrotowego (wartość początkowa minus umorzenie)</t>
  </si>
  <si>
    <t xml:space="preserve">                           Środki trwałe umarzane stopniowo/jednorazowo</t>
  </si>
  <si>
    <t>1.1.1. Zmiany stanu wartości początkowej  rzeczowych aktywów trwałych ( brutto )</t>
  </si>
  <si>
    <t>1.1.4. Zmiany stanu umorzenia/amortyzacji rzeczowych aktywów trwałych ( brutto )</t>
  </si>
  <si>
    <t>Szkoła jest jednostką organizacyjną gminy realizująca zadania z zakresu edukacji</t>
  </si>
  <si>
    <t>Sprawozdanie nie obejmuje danych łącznych</t>
  </si>
  <si>
    <t>Przy wycenie aktywów i pasywów  roku obrotowym  stosowano zasady wynikające z ustawy z dnia 29 września 1994 r. o rachunkowości (Dz. U. z 2017 poz. 2342 t.j.), z uwzględnieniem szczególnych zasad wyceny zawartych w rozporządzeniu Ministra finansów z dnia 5 lipca 2010 r. w sprawie szczególnych zasad rachunkowości oraz planów kont dla budżetu państwa, budżetów jednostek samorządu terytorialnego, jednostek budżetowych, samorządowych zakładów budżetowych, państwowych funduszy celowych oraz państwowych jednostek budżetowych mających siedzibę poza granicami Rzeczypospolitej Polskiej (Dz. U. z 2017 poz. 760 ). Środki trwałe wyceniane były według ceny zakupu, ceny nabycia. Wartości niematerialne i prawne wyceniane były według ceny zakupu, ceny nabycia. Składniki majątku o wartości początkowej powyżej 10 000,00 zł  zalicza się do środków trwałych. Odpisy amortyzacyjne dokonuje się metodą liniową. Składniki majątku o warości poczatkowej powyżej 500, 00 zł zalicza się do pozostałych środków trwałych. Zapasy materiałów, towarów, produktów gotowych, półproduktów i produktów w toku wycenia się według według ceny zakupu.</t>
  </si>
  <si>
    <t xml:space="preserve">Inne informacje niż wymienione powyżej, jeżeli mogłyby w istotny sposób wpłynąć na ocenę sytuacji majątkowej i finansowej oraz wynik finansowy jednostki nie </t>
  </si>
  <si>
    <t xml:space="preserve"> nie dysponuje</t>
  </si>
  <si>
    <t>nie dokonano odpisów</t>
  </si>
  <si>
    <t>nie dotyczy</t>
  </si>
  <si>
    <t>nie wystąpiły</t>
  </si>
  <si>
    <t>nie występują</t>
  </si>
  <si>
    <t>Tabela wg  załącznika</t>
  </si>
  <si>
    <t xml:space="preserve">Zapasy </t>
  </si>
  <si>
    <t xml:space="preserve">Szkoła Podstawowa Nr5 im. Marii Curie - Skłodowskiej   z Oddziałami Integracyjnymi </t>
  </si>
  <si>
    <t>ul. Cegielniana  25; 95-035 Ozorków</t>
  </si>
  <si>
    <t>Szkoła Podstawowa</t>
  </si>
  <si>
    <t>(rok, miesiąc, dzień)                                                                                                                                               ( kierownik jednostki )</t>
  </si>
  <si>
    <t xml:space="preserve">umorzenie za okres </t>
  </si>
  <si>
    <t xml:space="preserve">nabycie </t>
  </si>
  <si>
    <t>Zbiory biblioteczne umarzane stopniowo</t>
  </si>
  <si>
    <t>Zbiory bibliteczne umarzane w 100%</t>
  </si>
  <si>
    <t>(brutto)</t>
  </si>
  <si>
    <t>Wartość netto zbiorów bibliotecznych  na początek roku obrotowego (wartość początkowa minus umorzenie)</t>
  </si>
  <si>
    <t>Wartość netto zbiorów bibliotecznych na koniec roku obrotowego (wartość początkowa minus umorzenie)</t>
  </si>
  <si>
    <t>Wartości  zbiorów bibliotcznych  umarzane stopniowi</t>
  </si>
  <si>
    <t>Wartości zbiorów bibliotecznych  umarzane jednorazowo</t>
  </si>
  <si>
    <t>1.1.2. Zmiany stanu wartości początkowej  rzeczowych aktywów trwałych ( brutto )</t>
  </si>
  <si>
    <t>1.1.3. Zmiany stanu umorzenia/amortyzacji rzeczowych aktywów trwałych ( brutto )</t>
  </si>
  <si>
    <t>1.1.5 Zmiana wartości netto środków trwałych</t>
  </si>
  <si>
    <t xml:space="preserve">1.1.6. Zmiany stanu wartości początkowej wartości niematerialnych i prawnych ( brutto ) </t>
  </si>
  <si>
    <t>1.1.8. Zmiana wartości netto wartości niematerialnych i prawnych</t>
  </si>
  <si>
    <t xml:space="preserve">1.16 Zmiany stanu zapasów </t>
  </si>
  <si>
    <t xml:space="preserve">                                                                                                                                                    1.1.7. Zmiany umorzenia wartości niematerialnych i prawnych </t>
  </si>
  <si>
    <t xml:space="preserve">                                                                                                                                                    1.1.9. Zmiany stanu wartości początkowej zbiorów bibliotecznych</t>
  </si>
  <si>
    <t xml:space="preserve">                                                                                                                                                    1.1.10. Zmiany umorzenia wartości zbiorów bibliotecznych</t>
  </si>
  <si>
    <t xml:space="preserve">1.1.11. Zmiana wartości netto wartości zbiorów bibliotecznych </t>
  </si>
  <si>
    <t xml:space="preserve">Ozorków </t>
  </si>
  <si>
    <t xml:space="preserve"> Tab. 1.16                                                                                                                                       6.641,19</t>
  </si>
  <si>
    <t>220.114,62</t>
  </si>
  <si>
    <t>01.01.2021r do 31.12.2021r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</si>
</sst>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0"/>
      <name val="Arial"/>
      <charset val="238"/>
    </font>
    <font>
      <sz val="10"/>
      <name val="Arial"/>
      <family val="2"/>
      <charset val="238"/>
    </font>
    <font>
      <sz val="8"/>
      <name val="Calibri"/>
      <family val="2"/>
      <charset val="238"/>
    </font>
    <font>
      <b/>
      <sz val="11"/>
      <color theme="1"/>
      <name val="Calibri"/>
      <family val="2"/>
      <charset val="238"/>
      <scheme val="minor"/>
    </font>
    <font>
      <sz val="20"/>
      <color theme="1"/>
      <name val="Calibri"/>
      <family val="2"/>
      <scheme val="minor"/>
    </font>
    <font>
      <b/>
      <sz val="14"/>
      <color theme="1"/>
      <name val="Times New Roman"/>
      <family val="1"/>
      <charset val="238"/>
    </font>
    <font>
      <sz val="12"/>
      <color rgb="FF000000"/>
      <name val="Times New Roman"/>
      <family val="1"/>
      <charset val="238"/>
    </font>
    <font>
      <sz val="12"/>
      <color theme="1"/>
      <name val="Calibri"/>
      <family val="2"/>
      <charset val="238"/>
      <scheme val="minor"/>
    </font>
    <font>
      <b/>
      <sz val="12"/>
      <color rgb="FF000000"/>
      <name val="Times New Roman"/>
      <family val="1"/>
      <charset val="238"/>
    </font>
    <font>
      <sz val="10"/>
      <color rgb="FF000000"/>
      <name val="Times New Roman"/>
      <family val="1"/>
      <charset val="238"/>
    </font>
    <font>
      <b/>
      <sz val="12"/>
      <color theme="1"/>
      <name val="Calibri"/>
      <family val="2"/>
      <charset val="238"/>
      <scheme val="minor"/>
    </font>
    <font>
      <sz val="10"/>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font>
    <font>
      <sz val="10"/>
      <name val="Calibri"/>
      <family val="2"/>
      <charset val="238"/>
    </font>
    <font>
      <b/>
      <sz val="14"/>
      <color theme="1"/>
      <name val="Calibri"/>
      <family val="2"/>
      <charset val="238"/>
      <scheme val="minor"/>
    </font>
    <font>
      <sz val="14"/>
      <name val="Calibri"/>
      <family val="2"/>
      <charset val="238"/>
      <scheme val="minor"/>
    </font>
    <font>
      <b/>
      <sz val="10"/>
      <name val="Arial"/>
      <family val="2"/>
      <charset val="238"/>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54">
    <xf numFmtId="0" fontId="0" fillId="0" borderId="0" xfId="0"/>
    <xf numFmtId="0" fontId="0" fillId="0" borderId="1" xfId="0" applyBorder="1"/>
    <xf numFmtId="0" fontId="1" fillId="0" borderId="1" xfId="0" applyFont="1" applyBorder="1"/>
    <xf numFmtId="0" fontId="0" fillId="0" borderId="1" xfId="0" applyBorder="1" applyAlignment="1">
      <alignment horizontal="left"/>
    </xf>
    <xf numFmtId="0" fontId="0" fillId="0" borderId="1" xfId="0" applyBorder="1" applyAlignment="1">
      <alignment wrapText="1"/>
    </xf>
    <xf numFmtId="0" fontId="2" fillId="0" borderId="1" xfId="0" applyFont="1" applyBorder="1" applyAlignment="1">
      <alignment wrapText="1"/>
    </xf>
    <xf numFmtId="0" fontId="2" fillId="0" borderId="1" xfId="0" applyFont="1" applyBorder="1"/>
    <xf numFmtId="0" fontId="0" fillId="0" borderId="1" xfId="0" applyBorder="1" applyAlignment="1">
      <alignment horizontal="left" wrapText="1"/>
    </xf>
    <xf numFmtId="0" fontId="3" fillId="0" borderId="0" xfId="0" applyFont="1" applyAlignment="1">
      <alignment horizontal="center"/>
    </xf>
    <xf numFmtId="0" fontId="0" fillId="0" borderId="0" xfId="0" applyBorder="1"/>
    <xf numFmtId="0" fontId="5" fillId="0" borderId="0" xfId="0" applyFont="1" applyAlignment="1">
      <alignment horizontal="center"/>
    </xf>
    <xf numFmtId="0" fontId="5" fillId="0" borderId="0" xfId="0" applyFont="1" applyBorder="1" applyAlignment="1">
      <alignment horizontal="center"/>
    </xf>
    <xf numFmtId="0" fontId="4" fillId="0" borderId="1" xfId="0" applyFont="1" applyBorder="1"/>
    <xf numFmtId="0" fontId="6" fillId="0" borderId="0" xfId="0" applyFont="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6" xfId="0" applyFont="1" applyBorder="1" applyAlignment="1">
      <alignment horizontal="justify" vertical="center" wrapText="1"/>
    </xf>
    <xf numFmtId="4" fontId="7" fillId="0" borderId="7" xfId="0" applyNumberFormat="1" applyFont="1" applyBorder="1" applyAlignment="1">
      <alignment horizontal="right" vertical="center" wrapText="1"/>
    </xf>
    <xf numFmtId="0" fontId="7" fillId="0" borderId="8" xfId="0" applyFont="1" applyBorder="1" applyAlignment="1">
      <alignment horizontal="justify" vertical="center" wrapText="1"/>
    </xf>
    <xf numFmtId="4" fontId="7" fillId="0" borderId="9" xfId="0" applyNumberFormat="1" applyFont="1" applyBorder="1" applyAlignment="1">
      <alignment horizontal="right" vertical="center" wrapText="1"/>
    </xf>
    <xf numFmtId="4" fontId="7" fillId="0" borderId="1" xfId="0" applyNumberFormat="1" applyFont="1" applyBorder="1" applyAlignment="1">
      <alignment horizontal="right" vertical="center" wrapText="1"/>
    </xf>
    <xf numFmtId="0" fontId="7" fillId="0" borderId="12" xfId="0" applyFont="1" applyBorder="1" applyAlignment="1">
      <alignment horizontal="center" vertical="center"/>
    </xf>
    <xf numFmtId="4" fontId="4" fillId="0" borderId="13" xfId="0" applyNumberFormat="1" applyFont="1" applyBorder="1"/>
    <xf numFmtId="0" fontId="8" fillId="0" borderId="0" xfId="0" applyFont="1"/>
    <xf numFmtId="0" fontId="7" fillId="0" borderId="1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6" xfId="0" applyFont="1" applyBorder="1" applyAlignment="1">
      <alignment horizontal="justify" vertical="center" wrapText="1"/>
    </xf>
    <xf numFmtId="4" fontId="10" fillId="0" borderId="16" xfId="0" applyNumberFormat="1" applyFont="1" applyBorder="1" applyAlignment="1">
      <alignment horizontal="right" vertical="center" wrapText="1"/>
    </xf>
    <xf numFmtId="0" fontId="10" fillId="0" borderId="8" xfId="0" applyFont="1" applyBorder="1" applyAlignment="1">
      <alignment horizontal="center" vertical="center" wrapText="1"/>
    </xf>
    <xf numFmtId="0" fontId="10" fillId="0" borderId="1" xfId="0" applyFont="1" applyBorder="1" applyAlignment="1">
      <alignment horizontal="justify" vertical="center" wrapText="1"/>
    </xf>
    <xf numFmtId="4" fontId="10" fillId="0" borderId="1" xfId="0" applyNumberFormat="1" applyFont="1" applyBorder="1" applyAlignment="1">
      <alignment horizontal="right" vertical="center" wrapText="1"/>
    </xf>
    <xf numFmtId="4" fontId="10" fillId="0" borderId="1" xfId="0" applyNumberFormat="1" applyFont="1" applyBorder="1" applyAlignment="1">
      <alignment horizontal="center" vertical="center" wrapText="1"/>
    </xf>
    <xf numFmtId="4" fontId="10" fillId="0" borderId="9" xfId="0" applyNumberFormat="1" applyFont="1" applyBorder="1" applyAlignment="1">
      <alignment horizontal="right" vertical="center" wrapText="1"/>
    </xf>
    <xf numFmtId="0" fontId="10" fillId="0" borderId="17" xfId="0" applyFont="1" applyBorder="1" applyAlignment="1">
      <alignment horizontal="center" vertical="center" wrapText="1"/>
    </xf>
    <xf numFmtId="0" fontId="10" fillId="0" borderId="11" xfId="0" applyFont="1" applyBorder="1" applyAlignment="1">
      <alignment horizontal="justify" vertical="center" wrapText="1"/>
    </xf>
    <xf numFmtId="4" fontId="10" fillId="0" borderId="11" xfId="0" applyNumberFormat="1" applyFont="1" applyBorder="1" applyAlignment="1">
      <alignment horizontal="right" vertical="center" wrapText="1"/>
    </xf>
    <xf numFmtId="4" fontId="10" fillId="0" borderId="11" xfId="0" applyNumberFormat="1" applyFont="1" applyBorder="1" applyAlignment="1">
      <alignment horizontal="center" vertical="center" wrapText="1"/>
    </xf>
    <xf numFmtId="4" fontId="10" fillId="0" borderId="10" xfId="0" applyNumberFormat="1" applyFont="1" applyBorder="1" applyAlignment="1">
      <alignment horizontal="right" vertical="center" wrapText="1"/>
    </xf>
    <xf numFmtId="0" fontId="6" fillId="0" borderId="0" xfId="0" applyFont="1" applyAlignment="1">
      <alignment horizontal="center"/>
    </xf>
    <xf numFmtId="0" fontId="10" fillId="0" borderId="15" xfId="0" applyFont="1" applyBorder="1" applyAlignment="1">
      <alignment horizontal="center" vertical="center" wrapText="1"/>
    </xf>
    <xf numFmtId="0" fontId="11" fillId="0" borderId="0" xfId="0" applyFont="1"/>
    <xf numFmtId="0" fontId="12" fillId="0" borderId="0" xfId="0" applyFont="1"/>
    <xf numFmtId="0" fontId="12" fillId="0" borderId="21" xfId="0" applyFont="1" applyBorder="1"/>
    <xf numFmtId="0" fontId="13" fillId="0" borderId="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4" fillId="0" borderId="8" xfId="0" applyFont="1" applyBorder="1" applyAlignment="1">
      <alignment horizontal="center" vertical="center" wrapText="1"/>
    </xf>
    <xf numFmtId="0" fontId="11" fillId="0" borderId="23" xfId="0" applyFont="1" applyBorder="1" applyAlignment="1">
      <alignment horizontal="justify" vertical="center" wrapText="1"/>
    </xf>
    <xf numFmtId="4" fontId="15" fillId="0" borderId="1" xfId="0" applyNumberFormat="1" applyFont="1" applyFill="1" applyBorder="1" applyAlignment="1">
      <alignment vertical="center" wrapText="1"/>
    </xf>
    <xf numFmtId="0" fontId="8" fillId="0" borderId="23" xfId="0" applyFont="1" applyBorder="1" applyAlignment="1">
      <alignment horizontal="justify" vertical="center" wrapText="1"/>
    </xf>
    <xf numFmtId="0" fontId="16" fillId="0" borderId="1" xfId="0" applyFont="1" applyFill="1" applyBorder="1" applyAlignment="1">
      <alignment vertical="center" wrapText="1"/>
    </xf>
    <xf numFmtId="0" fontId="14" fillId="0" borderId="8" xfId="0" applyFont="1" applyBorder="1" applyAlignment="1">
      <alignment horizontal="justify" vertical="center" wrapText="1"/>
    </xf>
    <xf numFmtId="0" fontId="8" fillId="0" borderId="23" xfId="0" applyFont="1" applyBorder="1" applyAlignment="1">
      <alignment horizontal="justify" vertical="top" wrapText="1"/>
    </xf>
    <xf numFmtId="0" fontId="8" fillId="0" borderId="23" xfId="0" applyFont="1" applyBorder="1" applyAlignment="1">
      <alignment horizontal="left" vertical="center" wrapText="1"/>
    </xf>
    <xf numFmtId="0" fontId="10" fillId="0" borderId="1" xfId="0" applyFont="1" applyBorder="1" applyAlignment="1">
      <alignment horizontal="center" vertical="center" wrapText="1"/>
    </xf>
    <xf numFmtId="4" fontId="10" fillId="0" borderId="24" xfId="0" applyNumberFormat="1" applyFont="1" applyBorder="1" applyAlignment="1">
      <alignment horizontal="right" vertical="center" wrapText="1"/>
    </xf>
    <xf numFmtId="0" fontId="10"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4" fontId="7" fillId="0" borderId="24" xfId="0" applyNumberFormat="1" applyFont="1" applyBorder="1" applyAlignment="1">
      <alignment horizontal="right" vertical="center" wrapText="1"/>
    </xf>
    <xf numFmtId="0" fontId="7" fillId="0" borderId="11" xfId="0" applyFont="1" applyBorder="1" applyAlignment="1">
      <alignment horizontal="center" vertical="center" wrapText="1"/>
    </xf>
    <xf numFmtId="4" fontId="7" fillId="0" borderId="11" xfId="0" applyNumberFormat="1" applyFont="1" applyBorder="1" applyAlignment="1">
      <alignment horizontal="right" vertical="center" wrapText="1"/>
    </xf>
    <xf numFmtId="4" fontId="7" fillId="0" borderId="25" xfId="0" applyNumberFormat="1" applyFont="1" applyBorder="1" applyAlignment="1">
      <alignment horizontal="right" vertical="center" wrapText="1"/>
    </xf>
    <xf numFmtId="0" fontId="7" fillId="0" borderId="25" xfId="0" applyFont="1" applyBorder="1" applyAlignment="1">
      <alignment horizontal="center" vertical="center" wrapText="1"/>
    </xf>
    <xf numFmtId="4" fontId="7" fillId="0" borderId="19" xfId="0" applyNumberFormat="1" applyFont="1" applyBorder="1" applyAlignment="1">
      <alignment horizontal="center" vertical="center" wrapText="1"/>
    </xf>
    <xf numFmtId="4" fontId="10" fillId="0" borderId="31" xfId="0" applyNumberFormat="1" applyFont="1" applyBorder="1" applyAlignment="1">
      <alignment horizontal="right" vertical="center" wrapText="1"/>
    </xf>
    <xf numFmtId="4" fontId="14" fillId="0" borderId="1" xfId="0" applyNumberFormat="1" applyFont="1" applyBorder="1" applyAlignment="1">
      <alignment vertical="center"/>
    </xf>
    <xf numFmtId="0" fontId="17" fillId="0" borderId="0" xfId="0" applyFont="1"/>
    <xf numFmtId="0" fontId="18" fillId="0" borderId="0" xfId="0" applyFont="1"/>
    <xf numFmtId="0" fontId="12" fillId="0" borderId="0" xfId="0" applyFont="1" applyBorder="1"/>
    <xf numFmtId="0" fontId="11" fillId="0"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8" xfId="0" applyFont="1" applyBorder="1" applyAlignment="1">
      <alignment horizontal="justify" vertical="top" wrapText="1"/>
    </xf>
    <xf numFmtId="0" fontId="14" fillId="0" borderId="1" xfId="0" applyFont="1" applyBorder="1" applyAlignment="1">
      <alignment horizontal="justify" vertical="top" wrapText="1"/>
    </xf>
    <xf numFmtId="0" fontId="8" fillId="0" borderId="1" xfId="0" applyFont="1" applyBorder="1" applyAlignment="1">
      <alignment horizontal="justify" vertical="top" wrapText="1"/>
    </xf>
    <xf numFmtId="0" fontId="11" fillId="0" borderId="1" xfId="0" applyFont="1" applyBorder="1" applyAlignment="1">
      <alignment horizontal="center" vertical="top"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wrapText="1"/>
    </xf>
    <xf numFmtId="0" fontId="19" fillId="0" borderId="1" xfId="0" applyFont="1" applyBorder="1" applyAlignment="1">
      <alignment wrapText="1"/>
    </xf>
    <xf numFmtId="4" fontId="7" fillId="0" borderId="24"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4" fontId="7" fillId="0" borderId="20" xfId="0" applyNumberFormat="1" applyFont="1" applyBorder="1" applyAlignment="1">
      <alignment horizontal="center" vertical="center" wrapText="1"/>
    </xf>
    <xf numFmtId="0" fontId="3" fillId="0" borderId="0" xfId="0" applyFont="1" applyAlignment="1">
      <alignment horizontal="left"/>
    </xf>
    <xf numFmtId="0" fontId="10"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0" xfId="0" applyFont="1" applyAlignment="1">
      <alignment horizontal="center"/>
    </xf>
    <xf numFmtId="0" fontId="10" fillId="0" borderId="15" xfId="0" applyFont="1" applyBorder="1" applyAlignment="1">
      <alignment horizontal="center"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0" fontId="6" fillId="0" borderId="0" xfId="0" applyFont="1" applyAlignment="1">
      <alignment horizontal="center"/>
    </xf>
    <xf numFmtId="0" fontId="10" fillId="0" borderId="15" xfId="0" applyFont="1" applyBorder="1" applyAlignment="1">
      <alignment horizontal="center" vertical="center" wrapText="1"/>
    </xf>
    <xf numFmtId="0" fontId="7" fillId="0" borderId="1" xfId="0" applyFont="1" applyBorder="1" applyAlignment="1">
      <alignment horizontal="center" vertical="center" wrapText="1"/>
    </xf>
    <xf numFmtId="1" fontId="7" fillId="0" borderId="25" xfId="0" applyNumberFormat="1" applyFont="1" applyBorder="1" applyAlignment="1">
      <alignment horizontal="center" vertical="center" wrapText="1"/>
    </xf>
    <xf numFmtId="0" fontId="4" fillId="0" borderId="1" xfId="0" applyFont="1" applyBorder="1" applyAlignment="1">
      <alignment horizontal="right" wrapText="1"/>
    </xf>
    <xf numFmtId="4" fontId="10" fillId="0" borderId="19" xfId="0" applyNumberFormat="1" applyFont="1" applyBorder="1" applyAlignment="1">
      <alignment horizontal="center" vertical="center" wrapText="1"/>
    </xf>
    <xf numFmtId="0" fontId="10" fillId="0" borderId="19" xfId="0"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xf>
    <xf numFmtId="0" fontId="4" fillId="3" borderId="1" xfId="0" applyFont="1" applyFill="1" applyBorder="1" applyAlignment="1">
      <alignment wrapText="1"/>
    </xf>
    <xf numFmtId="0" fontId="10" fillId="0" borderId="0" xfId="0" applyFont="1" applyFill="1" applyBorder="1" applyAlignment="1">
      <alignment horizontal="center" vertical="center" wrapText="1"/>
    </xf>
    <xf numFmtId="14" fontId="10" fillId="0" borderId="0" xfId="0" applyNumberFormat="1" applyFont="1" applyFill="1" applyBorder="1" applyAlignment="1">
      <alignment horizontal="justify" vertical="center" wrapText="1"/>
    </xf>
    <xf numFmtId="0" fontId="4" fillId="0" borderId="1" xfId="0" applyFont="1" applyBorder="1" applyAlignment="1">
      <alignment horizontal="right"/>
    </xf>
    <xf numFmtId="0" fontId="3" fillId="0" borderId="0" xfId="0" applyFont="1" applyAlignment="1">
      <alignment horizont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6" fillId="0" borderId="0" xfId="0" applyFont="1" applyAlignment="1">
      <alignment horizont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3" fillId="0" borderId="34" xfId="0" applyFont="1" applyBorder="1" applyAlignment="1">
      <alignment horizontal="center" vertical="top" wrapText="1"/>
    </xf>
    <xf numFmtId="0" fontId="13" fillId="0" borderId="35" xfId="0" applyFont="1" applyBorder="1" applyAlignment="1">
      <alignment horizontal="center" vertical="top" wrapText="1"/>
    </xf>
    <xf numFmtId="0" fontId="13" fillId="0" borderId="22" xfId="0" applyFont="1" applyBorder="1" applyAlignment="1">
      <alignment horizontal="center" vertical="top" wrapText="1"/>
    </xf>
    <xf numFmtId="0" fontId="11" fillId="0" borderId="3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2" xfId="0" applyFont="1" applyBorder="1" applyAlignment="1">
      <alignment horizontal="center" vertic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topLeftCell="A52" workbookViewId="0">
      <selection activeCell="B69" sqref="B69"/>
    </sheetView>
  </sheetViews>
  <sheetFormatPr defaultRowHeight="15" x14ac:dyDescent="0.25"/>
  <cols>
    <col min="2" max="2" width="78" customWidth="1"/>
    <col min="3" max="3" width="18.5703125" style="9" customWidth="1"/>
  </cols>
  <sheetData>
    <row r="1" spans="1:3" s="10" customFormat="1" ht="26.25" x14ac:dyDescent="0.4">
      <c r="B1" s="10" t="s">
        <v>64</v>
      </c>
      <c r="C1" s="11"/>
    </row>
    <row r="2" spans="1:3" x14ac:dyDescent="0.25">
      <c r="A2" s="1" t="s">
        <v>0</v>
      </c>
      <c r="B2" s="2" t="s">
        <v>1</v>
      </c>
    </row>
    <row r="3" spans="1:3" x14ac:dyDescent="0.25">
      <c r="A3" s="1" t="s">
        <v>2</v>
      </c>
      <c r="B3" s="1"/>
    </row>
    <row r="4" spans="1:3" x14ac:dyDescent="0.25">
      <c r="A4" s="1" t="s">
        <v>3</v>
      </c>
      <c r="B4" s="1" t="s">
        <v>4</v>
      </c>
    </row>
    <row r="5" spans="1:3" x14ac:dyDescent="0.25">
      <c r="A5" s="1"/>
      <c r="B5" s="12" t="s">
        <v>119</v>
      </c>
    </row>
    <row r="6" spans="1:3" x14ac:dyDescent="0.25">
      <c r="A6" s="1" t="s">
        <v>5</v>
      </c>
      <c r="B6" s="1" t="s">
        <v>6</v>
      </c>
    </row>
    <row r="7" spans="1:3" x14ac:dyDescent="0.25">
      <c r="A7" s="1"/>
      <c r="B7" s="12" t="s">
        <v>65</v>
      </c>
    </row>
    <row r="8" spans="1:3" x14ac:dyDescent="0.25">
      <c r="A8" s="1" t="s">
        <v>7</v>
      </c>
      <c r="B8" s="1" t="s">
        <v>8</v>
      </c>
    </row>
    <row r="9" spans="1:3" x14ac:dyDescent="0.25">
      <c r="A9" s="1"/>
      <c r="B9" s="12" t="s">
        <v>120</v>
      </c>
    </row>
    <row r="10" spans="1:3" x14ac:dyDescent="0.25">
      <c r="A10" s="1" t="s">
        <v>9</v>
      </c>
      <c r="B10" s="1" t="s">
        <v>108</v>
      </c>
    </row>
    <row r="11" spans="1:3" x14ac:dyDescent="0.25">
      <c r="A11" s="1"/>
      <c r="B11" s="12" t="s">
        <v>121</v>
      </c>
    </row>
    <row r="12" spans="1:3" x14ac:dyDescent="0.25">
      <c r="A12" s="3" t="s">
        <v>10</v>
      </c>
      <c r="B12" s="1" t="s">
        <v>145</v>
      </c>
    </row>
    <row r="13" spans="1:3" x14ac:dyDescent="0.25">
      <c r="A13" s="3"/>
      <c r="B13" s="1"/>
    </row>
    <row r="14" spans="1:3" x14ac:dyDescent="0.25">
      <c r="A14" s="1" t="s">
        <v>11</v>
      </c>
      <c r="B14" s="4" t="s">
        <v>109</v>
      </c>
    </row>
    <row r="15" spans="1:3" ht="240" customHeight="1" x14ac:dyDescent="0.25">
      <c r="A15" s="1" t="s">
        <v>12</v>
      </c>
      <c r="B15" s="4" t="s">
        <v>110</v>
      </c>
    </row>
    <row r="16" spans="1:3" x14ac:dyDescent="0.25">
      <c r="A16" s="1" t="s">
        <v>13</v>
      </c>
      <c r="B16" s="1" t="s">
        <v>14</v>
      </c>
    </row>
    <row r="17" spans="1:2" x14ac:dyDescent="0.25">
      <c r="A17" s="1"/>
      <c r="B17" s="1"/>
    </row>
    <row r="18" spans="1:2" x14ac:dyDescent="0.25">
      <c r="A18" s="1" t="s">
        <v>15</v>
      </c>
      <c r="B18" s="2" t="s">
        <v>16</v>
      </c>
    </row>
    <row r="19" spans="1:2" x14ac:dyDescent="0.25">
      <c r="A19" s="1" t="s">
        <v>17</v>
      </c>
      <c r="B19" s="1"/>
    </row>
    <row r="20" spans="1:2" ht="60" customHeight="1" x14ac:dyDescent="0.25">
      <c r="A20" s="1" t="s">
        <v>18</v>
      </c>
      <c r="B20" s="84" t="s">
        <v>117</v>
      </c>
    </row>
    <row r="21" spans="1:2" ht="26.25" x14ac:dyDescent="0.25">
      <c r="A21" s="1" t="s">
        <v>19</v>
      </c>
      <c r="B21" s="5" t="s">
        <v>20</v>
      </c>
    </row>
    <row r="22" spans="1:2" x14ac:dyDescent="0.25">
      <c r="A22" s="1"/>
      <c r="B22" s="85" t="s">
        <v>112</v>
      </c>
    </row>
    <row r="23" spans="1:2" ht="45" x14ac:dyDescent="0.25">
      <c r="A23" s="1" t="s">
        <v>21</v>
      </c>
      <c r="B23" s="4" t="s">
        <v>22</v>
      </c>
    </row>
    <row r="24" spans="1:2" x14ac:dyDescent="0.25">
      <c r="A24" s="1"/>
      <c r="B24" s="84" t="s">
        <v>113</v>
      </c>
    </row>
    <row r="25" spans="1:2" x14ac:dyDescent="0.25">
      <c r="A25" s="1" t="s">
        <v>23</v>
      </c>
      <c r="B25" s="4" t="s">
        <v>24</v>
      </c>
    </row>
    <row r="26" spans="1:2" x14ac:dyDescent="0.25">
      <c r="A26" s="1"/>
      <c r="B26" s="84" t="s">
        <v>114</v>
      </c>
    </row>
    <row r="27" spans="1:2" ht="45" x14ac:dyDescent="0.25">
      <c r="A27" s="1" t="s">
        <v>25</v>
      </c>
      <c r="B27" s="4" t="s">
        <v>26</v>
      </c>
    </row>
    <row r="28" spans="1:2" x14ac:dyDescent="0.25">
      <c r="A28" s="1"/>
      <c r="B28" s="84" t="s">
        <v>115</v>
      </c>
    </row>
    <row r="29" spans="1:2" ht="30" x14ac:dyDescent="0.25">
      <c r="A29" s="1" t="s">
        <v>27</v>
      </c>
      <c r="B29" s="4" t="s">
        <v>28</v>
      </c>
    </row>
    <row r="30" spans="1:2" x14ac:dyDescent="0.25">
      <c r="A30" s="1"/>
      <c r="B30" s="84" t="s">
        <v>114</v>
      </c>
    </row>
    <row r="31" spans="1:2" ht="39" x14ac:dyDescent="0.25">
      <c r="A31" s="6" t="s">
        <v>29</v>
      </c>
      <c r="B31" s="5" t="s">
        <v>30</v>
      </c>
    </row>
    <row r="32" spans="1:2" x14ac:dyDescent="0.25">
      <c r="A32" s="6"/>
      <c r="B32" s="85" t="s">
        <v>116</v>
      </c>
    </row>
    <row r="33" spans="1:2" ht="30" x14ac:dyDescent="0.25">
      <c r="A33" s="1" t="s">
        <v>31</v>
      </c>
      <c r="B33" s="4" t="s">
        <v>32</v>
      </c>
    </row>
    <row r="34" spans="1:2" x14ac:dyDescent="0.25">
      <c r="A34" s="1"/>
      <c r="B34" s="84" t="s">
        <v>116</v>
      </c>
    </row>
    <row r="35" spans="1:2" ht="45" x14ac:dyDescent="0.25">
      <c r="A35" s="1" t="s">
        <v>33</v>
      </c>
      <c r="B35" s="4" t="s">
        <v>34</v>
      </c>
    </row>
    <row r="36" spans="1:2" x14ac:dyDescent="0.25">
      <c r="A36" s="1" t="s">
        <v>35</v>
      </c>
      <c r="B36" s="1" t="s">
        <v>36</v>
      </c>
    </row>
    <row r="37" spans="1:2" x14ac:dyDescent="0.25">
      <c r="A37" s="1"/>
      <c r="B37" s="12" t="s">
        <v>115</v>
      </c>
    </row>
    <row r="38" spans="1:2" x14ac:dyDescent="0.25">
      <c r="A38" s="1" t="s">
        <v>37</v>
      </c>
      <c r="B38" s="4" t="s">
        <v>38</v>
      </c>
    </row>
    <row r="39" spans="1:2" x14ac:dyDescent="0.25">
      <c r="A39" s="1"/>
      <c r="B39" s="84" t="s">
        <v>115</v>
      </c>
    </row>
    <row r="40" spans="1:2" x14ac:dyDescent="0.25">
      <c r="A40" s="1" t="s">
        <v>39</v>
      </c>
      <c r="B40" s="1" t="s">
        <v>40</v>
      </c>
    </row>
    <row r="41" spans="1:2" x14ac:dyDescent="0.25">
      <c r="A41" s="1"/>
      <c r="B41" s="12" t="s">
        <v>115</v>
      </c>
    </row>
    <row r="42" spans="1:2" ht="60" x14ac:dyDescent="0.25">
      <c r="A42" s="1" t="s">
        <v>41</v>
      </c>
      <c r="B42" s="4" t="s">
        <v>42</v>
      </c>
    </row>
    <row r="43" spans="1:2" x14ac:dyDescent="0.25">
      <c r="A43" s="1"/>
      <c r="B43" s="84" t="s">
        <v>115</v>
      </c>
    </row>
    <row r="44" spans="1:2" ht="30" x14ac:dyDescent="0.25">
      <c r="A44" s="1" t="s">
        <v>43</v>
      </c>
      <c r="B44" s="4" t="s">
        <v>44</v>
      </c>
    </row>
    <row r="45" spans="1:2" x14ac:dyDescent="0.25">
      <c r="A45" s="1"/>
      <c r="B45" s="84" t="s">
        <v>115</v>
      </c>
    </row>
    <row r="46" spans="1:2" ht="60" x14ac:dyDescent="0.25">
      <c r="A46" s="1" t="s">
        <v>45</v>
      </c>
      <c r="B46" s="4" t="s">
        <v>46</v>
      </c>
    </row>
    <row r="47" spans="1:2" x14ac:dyDescent="0.25">
      <c r="A47" s="1"/>
      <c r="B47" s="84" t="s">
        <v>115</v>
      </c>
    </row>
    <row r="48" spans="1:2" ht="60" x14ac:dyDescent="0.25">
      <c r="A48" s="1" t="s">
        <v>47</v>
      </c>
      <c r="B48" s="4" t="s">
        <v>48</v>
      </c>
    </row>
    <row r="49" spans="1:2" x14ac:dyDescent="0.25">
      <c r="A49" s="1"/>
      <c r="B49" s="84" t="s">
        <v>115</v>
      </c>
    </row>
    <row r="50" spans="1:2" ht="30" x14ac:dyDescent="0.25">
      <c r="A50" s="1" t="s">
        <v>49</v>
      </c>
      <c r="B50" s="4" t="s">
        <v>50</v>
      </c>
    </row>
    <row r="51" spans="1:2" x14ac:dyDescent="0.25">
      <c r="A51" s="1"/>
      <c r="B51" s="84" t="s">
        <v>115</v>
      </c>
    </row>
    <row r="52" spans="1:2" x14ac:dyDescent="0.25">
      <c r="A52" s="1" t="s">
        <v>51</v>
      </c>
      <c r="B52" s="4" t="s">
        <v>52</v>
      </c>
    </row>
    <row r="53" spans="1:2" x14ac:dyDescent="0.25">
      <c r="A53" s="1"/>
      <c r="B53" s="103" t="s">
        <v>144</v>
      </c>
    </row>
    <row r="54" spans="1:2" x14ac:dyDescent="0.25">
      <c r="A54" s="1" t="s">
        <v>53</v>
      </c>
      <c r="B54" s="111" t="s">
        <v>143</v>
      </c>
    </row>
    <row r="55" spans="1:2" x14ac:dyDescent="0.25">
      <c r="A55" s="7" t="s">
        <v>10</v>
      </c>
      <c r="B55" s="12" t="s">
        <v>115</v>
      </c>
    </row>
    <row r="56" spans="1:2" x14ac:dyDescent="0.25">
      <c r="A56" s="1" t="s">
        <v>54</v>
      </c>
      <c r="B56" s="1" t="s">
        <v>55</v>
      </c>
    </row>
    <row r="57" spans="1:2" x14ac:dyDescent="0.25">
      <c r="A57" s="1"/>
      <c r="B57" s="84"/>
    </row>
    <row r="58" spans="1:2" ht="45" x14ac:dyDescent="0.25">
      <c r="A58" s="1" t="s">
        <v>56</v>
      </c>
      <c r="B58" s="4" t="s">
        <v>57</v>
      </c>
    </row>
    <row r="59" spans="1:2" x14ac:dyDescent="0.25">
      <c r="A59" s="1"/>
      <c r="B59" s="84" t="s">
        <v>115</v>
      </c>
    </row>
    <row r="60" spans="1:2" ht="30" x14ac:dyDescent="0.25">
      <c r="A60" s="1" t="s">
        <v>58</v>
      </c>
      <c r="B60" s="4" t="s">
        <v>59</v>
      </c>
    </row>
    <row r="61" spans="1:2" x14ac:dyDescent="0.25">
      <c r="A61" s="1"/>
      <c r="B61" s="108"/>
    </row>
    <row r="62" spans="1:2" ht="39" x14ac:dyDescent="0.25">
      <c r="A62" s="1" t="s">
        <v>60</v>
      </c>
      <c r="B62" s="5" t="s">
        <v>61</v>
      </c>
    </row>
    <row r="63" spans="1:2" x14ac:dyDescent="0.25">
      <c r="A63" s="1"/>
      <c r="B63" s="85" t="s">
        <v>114</v>
      </c>
    </row>
    <row r="64" spans="1:2" x14ac:dyDescent="0.25">
      <c r="A64" s="1" t="s">
        <v>62</v>
      </c>
      <c r="B64" s="1" t="s">
        <v>14</v>
      </c>
    </row>
    <row r="65" spans="1:4" x14ac:dyDescent="0.25">
      <c r="A65" s="1"/>
      <c r="B65" s="12" t="s">
        <v>114</v>
      </c>
    </row>
    <row r="66" spans="1:4" ht="30" customHeight="1" x14ac:dyDescent="0.25">
      <c r="A66" s="1" t="s">
        <v>11</v>
      </c>
      <c r="B66" s="4" t="s">
        <v>111</v>
      </c>
    </row>
    <row r="67" spans="1:4" x14ac:dyDescent="0.25">
      <c r="A67" s="1"/>
      <c r="B67" s="84" t="s">
        <v>114</v>
      </c>
    </row>
    <row r="69" spans="1:4" x14ac:dyDescent="0.25">
      <c r="A69" s="109" t="s">
        <v>142</v>
      </c>
      <c r="B69" s="110">
        <v>44648</v>
      </c>
    </row>
    <row r="71" spans="1:4" x14ac:dyDescent="0.25">
      <c r="A71" s="8" t="s">
        <v>63</v>
      </c>
      <c r="B71" s="89" t="s">
        <v>122</v>
      </c>
      <c r="C71" s="112"/>
      <c r="D71" s="112"/>
    </row>
  </sheetData>
  <mergeCells count="1">
    <mergeCell ref="C71:D7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F26" sqref="F26"/>
    </sheetView>
  </sheetViews>
  <sheetFormatPr defaultRowHeight="15" x14ac:dyDescent="0.25"/>
  <cols>
    <col min="1" max="1" width="8" customWidth="1"/>
    <col min="2" max="2" width="23.28515625" customWidth="1"/>
    <col min="3" max="3" width="10.28515625" customWidth="1"/>
    <col min="4" max="4" width="6.7109375" customWidth="1"/>
    <col min="5" max="5" width="8.42578125" customWidth="1"/>
    <col min="6" max="6" width="9.5703125" bestFit="1" customWidth="1"/>
    <col min="7" max="7" width="13" customWidth="1"/>
    <col min="8" max="8" width="7.140625" customWidth="1"/>
    <col min="9" max="9" width="7" customWidth="1"/>
    <col min="10" max="10" width="7.85546875" customWidth="1"/>
    <col min="11" max="11" width="8.7109375" customWidth="1"/>
    <col min="12" max="12" width="9.85546875" customWidth="1"/>
    <col min="13" max="13" width="10.140625" bestFit="1" customWidth="1"/>
  </cols>
  <sheetData>
    <row r="1" spans="1:13" ht="18.75" x14ac:dyDescent="0.3">
      <c r="A1" s="107" t="s">
        <v>139</v>
      </c>
      <c r="B1" s="99"/>
      <c r="C1" s="99"/>
      <c r="E1" s="99"/>
      <c r="F1" s="99"/>
      <c r="G1" s="99"/>
      <c r="H1" s="99"/>
      <c r="I1" s="99"/>
      <c r="J1" s="99" t="s">
        <v>127</v>
      </c>
      <c r="K1" s="99"/>
      <c r="L1" s="99"/>
    </row>
    <row r="3" spans="1:13" ht="15.75" thickBot="1" x14ac:dyDescent="0.3"/>
    <row r="4" spans="1:13" ht="15" customHeight="1" x14ac:dyDescent="0.25">
      <c r="A4" s="122" t="s">
        <v>74</v>
      </c>
      <c r="B4" s="124" t="s">
        <v>75</v>
      </c>
      <c r="C4" s="124" t="s">
        <v>76</v>
      </c>
      <c r="D4" s="140" t="s">
        <v>77</v>
      </c>
      <c r="E4" s="141"/>
      <c r="F4" s="141"/>
      <c r="G4" s="141"/>
      <c r="H4" s="141"/>
      <c r="I4" s="140" t="s">
        <v>78</v>
      </c>
      <c r="J4" s="141"/>
      <c r="K4" s="141"/>
      <c r="L4" s="142"/>
      <c r="M4" s="124" t="s">
        <v>79</v>
      </c>
    </row>
    <row r="5" spans="1:13" ht="27.75" customHeight="1" thickBot="1" x14ac:dyDescent="0.3">
      <c r="A5" s="138"/>
      <c r="B5" s="139"/>
      <c r="C5" s="125"/>
      <c r="D5" s="100" t="s">
        <v>80</v>
      </c>
      <c r="E5" s="100" t="s">
        <v>123</v>
      </c>
      <c r="F5" s="100" t="s">
        <v>124</v>
      </c>
      <c r="G5" s="100" t="s">
        <v>82</v>
      </c>
      <c r="H5" s="100" t="s">
        <v>83</v>
      </c>
      <c r="I5" s="100" t="s">
        <v>80</v>
      </c>
      <c r="J5" s="100" t="s">
        <v>84</v>
      </c>
      <c r="K5" s="100" t="s">
        <v>82</v>
      </c>
      <c r="L5" s="100" t="s">
        <v>83</v>
      </c>
      <c r="M5" s="125"/>
    </row>
    <row r="6" spans="1:13" ht="36" customHeight="1" x14ac:dyDescent="0.25">
      <c r="A6" s="57" t="s">
        <v>2</v>
      </c>
      <c r="B6" s="32" t="s">
        <v>125</v>
      </c>
      <c r="C6" s="58">
        <v>0</v>
      </c>
      <c r="D6" s="59">
        <v>0</v>
      </c>
      <c r="E6" s="59"/>
      <c r="F6" s="38">
        <v>0</v>
      </c>
      <c r="G6" s="59">
        <v>0</v>
      </c>
      <c r="H6" s="38">
        <v>0</v>
      </c>
      <c r="I6" s="59">
        <v>0</v>
      </c>
      <c r="J6" s="59">
        <v>0</v>
      </c>
      <c r="K6" s="59">
        <v>0</v>
      </c>
      <c r="L6" s="69">
        <v>0</v>
      </c>
      <c r="M6" s="70"/>
    </row>
    <row r="7" spans="1:13" ht="35.25" customHeight="1" x14ac:dyDescent="0.25">
      <c r="A7" s="57" t="s">
        <v>10</v>
      </c>
      <c r="B7" s="32" t="s">
        <v>126</v>
      </c>
      <c r="C7" s="22">
        <v>70768.179999999993</v>
      </c>
      <c r="D7" s="101">
        <v>0</v>
      </c>
      <c r="E7" s="101"/>
      <c r="F7" s="97">
        <v>0</v>
      </c>
      <c r="G7" s="101">
        <v>0</v>
      </c>
      <c r="H7" s="97">
        <v>249.78</v>
      </c>
      <c r="I7" s="101">
        <v>0</v>
      </c>
      <c r="J7" s="101">
        <v>0</v>
      </c>
      <c r="K7" s="22">
        <v>0</v>
      </c>
      <c r="L7" s="22">
        <v>2000.24</v>
      </c>
      <c r="M7" s="22">
        <f>C7+F7+H7-L7</f>
        <v>69017.719999999987</v>
      </c>
    </row>
    <row r="8" spans="1:13" ht="16.5" thickBot="1" x14ac:dyDescent="0.3">
      <c r="A8" s="136" t="s">
        <v>73</v>
      </c>
      <c r="B8" s="137"/>
      <c r="C8" s="22">
        <f>C7</f>
        <v>70768.179999999993</v>
      </c>
      <c r="D8" s="67">
        <v>0</v>
      </c>
      <c r="E8" s="67"/>
      <c r="F8" s="98">
        <f>F7</f>
        <v>0</v>
      </c>
      <c r="G8" s="67">
        <v>0</v>
      </c>
      <c r="H8" s="98">
        <f>H7</f>
        <v>249.78</v>
      </c>
      <c r="I8" s="102">
        <v>0</v>
      </c>
      <c r="J8" s="67">
        <v>0</v>
      </c>
      <c r="K8" s="66">
        <v>0</v>
      </c>
      <c r="L8" s="66">
        <f>L7</f>
        <v>2000.24</v>
      </c>
      <c r="M8" s="22">
        <f>M7</f>
        <v>69017.719999999987</v>
      </c>
    </row>
    <row r="10" spans="1:13" x14ac:dyDescent="0.25">
      <c r="A10" s="109" t="s">
        <v>142</v>
      </c>
      <c r="B10" s="110">
        <v>44648</v>
      </c>
    </row>
    <row r="33" ht="15" customHeight="1" x14ac:dyDescent="0.25"/>
    <row r="37" ht="16.5" customHeight="1" x14ac:dyDescent="0.25"/>
  </sheetData>
  <mergeCells count="7">
    <mergeCell ref="I4:L4"/>
    <mergeCell ref="M4:M5"/>
    <mergeCell ref="A8:B8"/>
    <mergeCell ref="A4:A5"/>
    <mergeCell ref="B4:B5"/>
    <mergeCell ref="C4:C5"/>
    <mergeCell ref="D4:H4"/>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C10" sqref="C10"/>
    </sheetView>
  </sheetViews>
  <sheetFormatPr defaultRowHeight="15" x14ac:dyDescent="0.25"/>
  <cols>
    <col min="1" max="1" width="5" customWidth="1"/>
    <col min="2" max="2" width="28.140625" customWidth="1"/>
    <col min="3" max="3" width="10.28515625" customWidth="1"/>
    <col min="4" max="4" width="6.7109375" customWidth="1"/>
    <col min="5" max="5" width="9.42578125" customWidth="1"/>
    <col min="6" max="6" width="9.5703125" bestFit="1" customWidth="1"/>
    <col min="7" max="7" width="13" customWidth="1"/>
    <col min="8" max="8" width="7.140625" customWidth="1"/>
    <col min="9" max="9" width="7" customWidth="1"/>
    <col min="10" max="10" width="6" customWidth="1"/>
    <col min="11" max="11" width="8.7109375" customWidth="1"/>
    <col min="12" max="12" width="9.140625" customWidth="1"/>
    <col min="13" max="13" width="10.140625" bestFit="1" customWidth="1"/>
  </cols>
  <sheetData>
    <row r="1" spans="1:13" ht="18.75" x14ac:dyDescent="0.3">
      <c r="A1" s="107" t="s">
        <v>140</v>
      </c>
      <c r="B1" s="94"/>
      <c r="C1" s="94"/>
      <c r="E1" s="94"/>
      <c r="F1" s="94"/>
      <c r="G1" s="94"/>
      <c r="H1" s="94"/>
      <c r="I1" s="94"/>
      <c r="J1" s="94"/>
      <c r="K1" s="94"/>
      <c r="L1" s="94"/>
    </row>
    <row r="3" spans="1:13" ht="15.75" thickBot="1" x14ac:dyDescent="0.3"/>
    <row r="4" spans="1:13" ht="15" customHeight="1" x14ac:dyDescent="0.25">
      <c r="A4" s="122" t="s">
        <v>74</v>
      </c>
      <c r="B4" s="124" t="s">
        <v>75</v>
      </c>
      <c r="C4" s="124" t="s">
        <v>76</v>
      </c>
      <c r="D4" s="140" t="s">
        <v>77</v>
      </c>
      <c r="E4" s="141"/>
      <c r="F4" s="141"/>
      <c r="G4" s="141"/>
      <c r="H4" s="141"/>
      <c r="I4" s="140" t="s">
        <v>78</v>
      </c>
      <c r="J4" s="141"/>
      <c r="K4" s="141"/>
      <c r="L4" s="142"/>
      <c r="M4" s="124" t="s">
        <v>79</v>
      </c>
    </row>
    <row r="5" spans="1:13" ht="27.75" customHeight="1" thickBot="1" x14ac:dyDescent="0.3">
      <c r="A5" s="138"/>
      <c r="B5" s="139"/>
      <c r="C5" s="125"/>
      <c r="D5" s="95" t="s">
        <v>80</v>
      </c>
      <c r="E5" s="95" t="s">
        <v>123</v>
      </c>
      <c r="F5" s="95" t="s">
        <v>124</v>
      </c>
      <c r="G5" s="95" t="s">
        <v>82</v>
      </c>
      <c r="H5" s="95" t="s">
        <v>83</v>
      </c>
      <c r="I5" s="95" t="s">
        <v>80</v>
      </c>
      <c r="J5" s="95" t="s">
        <v>84</v>
      </c>
      <c r="K5" s="95" t="s">
        <v>82</v>
      </c>
      <c r="L5" s="95" t="s">
        <v>83</v>
      </c>
      <c r="M5" s="125"/>
    </row>
    <row r="6" spans="1:13" ht="36" customHeight="1" x14ac:dyDescent="0.25">
      <c r="A6" s="57" t="s">
        <v>2</v>
      </c>
      <c r="B6" s="32" t="s">
        <v>125</v>
      </c>
      <c r="C6" s="58">
        <v>0</v>
      </c>
      <c r="D6" s="59">
        <v>0</v>
      </c>
      <c r="E6" s="59"/>
      <c r="F6" s="38">
        <v>0</v>
      </c>
      <c r="G6" s="59">
        <v>0</v>
      </c>
      <c r="H6" s="38">
        <v>0</v>
      </c>
      <c r="I6" s="59">
        <v>0</v>
      </c>
      <c r="J6" s="59">
        <v>0</v>
      </c>
      <c r="K6" s="59">
        <v>0</v>
      </c>
      <c r="L6" s="69">
        <v>0</v>
      </c>
      <c r="M6" s="70"/>
    </row>
    <row r="7" spans="1:13" ht="35.25" customHeight="1" x14ac:dyDescent="0.25">
      <c r="A7" s="57" t="s">
        <v>10</v>
      </c>
      <c r="B7" s="32" t="s">
        <v>126</v>
      </c>
      <c r="C7" s="22">
        <v>70768.179999999993</v>
      </c>
      <c r="D7" s="96">
        <v>0</v>
      </c>
      <c r="E7" s="96"/>
      <c r="F7" s="97">
        <v>0</v>
      </c>
      <c r="G7" s="96">
        <v>0</v>
      </c>
      <c r="H7" s="97">
        <v>249.78</v>
      </c>
      <c r="I7" s="96">
        <v>0</v>
      </c>
      <c r="J7" s="96">
        <v>0</v>
      </c>
      <c r="K7" s="22">
        <v>0</v>
      </c>
      <c r="L7" s="22">
        <v>2000.24</v>
      </c>
      <c r="M7" s="22">
        <f>C7+F7+H7-L7</f>
        <v>69017.719999999987</v>
      </c>
    </row>
    <row r="8" spans="1:13" ht="16.5" thickBot="1" x14ac:dyDescent="0.3">
      <c r="A8" s="136" t="s">
        <v>73</v>
      </c>
      <c r="B8" s="137"/>
      <c r="C8" s="22">
        <f>C7</f>
        <v>70768.179999999993</v>
      </c>
      <c r="D8" s="67">
        <v>0</v>
      </c>
      <c r="E8" s="67"/>
      <c r="F8" s="98">
        <v>0</v>
      </c>
      <c r="G8" s="67">
        <v>0</v>
      </c>
      <c r="H8" s="98">
        <v>629</v>
      </c>
      <c r="I8" s="67">
        <v>0</v>
      </c>
      <c r="J8" s="67">
        <v>0</v>
      </c>
      <c r="K8" s="66">
        <v>0</v>
      </c>
      <c r="L8" s="66">
        <f>L7</f>
        <v>2000.24</v>
      </c>
      <c r="M8" s="22">
        <f>M7</f>
        <v>69017.719999999987</v>
      </c>
    </row>
    <row r="10" spans="1:13" x14ac:dyDescent="0.25">
      <c r="B10" s="109" t="s">
        <v>142</v>
      </c>
      <c r="C10" s="110">
        <v>44648</v>
      </c>
    </row>
    <row r="33" ht="15" customHeight="1" x14ac:dyDescent="0.25"/>
    <row r="37" ht="16.5" customHeight="1" x14ac:dyDescent="0.25"/>
  </sheetData>
  <mergeCells count="7">
    <mergeCell ref="I4:L4"/>
    <mergeCell ref="M4:M5"/>
    <mergeCell ref="A8:B8"/>
    <mergeCell ref="A4:A5"/>
    <mergeCell ref="B4:B5"/>
    <mergeCell ref="C4:C5"/>
    <mergeCell ref="D4:H4"/>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V12" sqref="V12"/>
    </sheetView>
  </sheetViews>
  <sheetFormatPr defaultRowHeight="15" x14ac:dyDescent="0.25"/>
  <cols>
    <col min="1" max="1" width="8.140625" customWidth="1"/>
    <col min="2" max="2" width="26.85546875" customWidth="1"/>
    <col min="3" max="3" width="10.7109375" customWidth="1"/>
    <col min="5" max="5" width="7.28515625" customWidth="1"/>
    <col min="8" max="8" width="6.5703125" customWidth="1"/>
  </cols>
  <sheetData>
    <row r="1" spans="1:8" ht="18.75" x14ac:dyDescent="0.3">
      <c r="A1" s="71" t="s">
        <v>141</v>
      </c>
      <c r="B1" s="72"/>
      <c r="C1" s="72"/>
      <c r="D1" s="44"/>
    </row>
    <row r="2" spans="1:8" x14ac:dyDescent="0.25">
      <c r="A2" s="45"/>
      <c r="B2" s="45"/>
      <c r="C2" s="45"/>
      <c r="D2" s="73"/>
    </row>
    <row r="3" spans="1:8" ht="109.5" customHeight="1" x14ac:dyDescent="0.25">
      <c r="A3" s="74" t="s">
        <v>74</v>
      </c>
      <c r="B3" s="75" t="s">
        <v>75</v>
      </c>
      <c r="C3" s="149" t="s">
        <v>128</v>
      </c>
      <c r="D3" s="150"/>
      <c r="E3" s="150"/>
      <c r="F3" s="151" t="s">
        <v>129</v>
      </c>
      <c r="G3" s="152"/>
      <c r="H3" s="153"/>
    </row>
    <row r="4" spans="1:8" ht="33" customHeight="1" x14ac:dyDescent="0.25">
      <c r="A4" s="76">
        <v>1</v>
      </c>
      <c r="B4" s="77" t="s">
        <v>130</v>
      </c>
      <c r="C4" s="143">
        <v>0</v>
      </c>
      <c r="D4" s="144"/>
      <c r="E4" s="145"/>
      <c r="F4" s="151">
        <v>0</v>
      </c>
      <c r="G4" s="152"/>
      <c r="H4" s="153"/>
    </row>
    <row r="5" spans="1:8" ht="33.75" customHeight="1" x14ac:dyDescent="0.25">
      <c r="A5" s="76">
        <v>2</v>
      </c>
      <c r="B5" s="77" t="s">
        <v>131</v>
      </c>
      <c r="C5" s="143">
        <v>0</v>
      </c>
      <c r="D5" s="144"/>
      <c r="E5" s="145"/>
      <c r="F5" s="151"/>
      <c r="G5" s="152"/>
      <c r="H5" s="153"/>
    </row>
    <row r="6" spans="1:8" ht="15.75" x14ac:dyDescent="0.25">
      <c r="A6" s="78"/>
      <c r="B6" s="79" t="s">
        <v>102</v>
      </c>
      <c r="C6" s="143">
        <f>C5</f>
        <v>0</v>
      </c>
      <c r="D6" s="144"/>
      <c r="E6" s="145"/>
      <c r="F6" s="146">
        <f>F5</f>
        <v>0</v>
      </c>
      <c r="G6" s="147"/>
      <c r="H6" s="148"/>
    </row>
    <row r="8" spans="1:8" x14ac:dyDescent="0.25">
      <c r="B8" s="109" t="s">
        <v>142</v>
      </c>
      <c r="C8" s="110">
        <v>44648</v>
      </c>
    </row>
    <row r="44" ht="117.75" customHeight="1" x14ac:dyDescent="0.25"/>
  </sheetData>
  <mergeCells count="8">
    <mergeCell ref="C6:E6"/>
    <mergeCell ref="C3:E3"/>
    <mergeCell ref="F6:H6"/>
    <mergeCell ref="F3:H3"/>
    <mergeCell ref="C4:E4"/>
    <mergeCell ref="F4:H4"/>
    <mergeCell ref="C5:E5"/>
    <mergeCell ref="F5:H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workbookViewId="0">
      <selection activeCell="C11" sqref="C11"/>
    </sheetView>
  </sheetViews>
  <sheetFormatPr defaultRowHeight="15" x14ac:dyDescent="0.25"/>
  <cols>
    <col min="2" max="2" width="33.85546875" customWidth="1"/>
    <col min="3" max="3" width="36.7109375" customWidth="1"/>
  </cols>
  <sheetData>
    <row r="1" spans="2:3" ht="18.75" x14ac:dyDescent="0.3">
      <c r="B1" s="13" t="s">
        <v>66</v>
      </c>
      <c r="C1" s="13"/>
    </row>
    <row r="3" spans="2:3" ht="15.75" thickBot="1" x14ac:dyDescent="0.3"/>
    <row r="4" spans="2:3" ht="73.5" customHeight="1" x14ac:dyDescent="0.25">
      <c r="B4" s="14" t="s">
        <v>67</v>
      </c>
      <c r="C4" s="15" t="s">
        <v>68</v>
      </c>
    </row>
    <row r="5" spans="2:3" ht="16.5" thickBot="1" x14ac:dyDescent="0.3">
      <c r="B5" s="16"/>
      <c r="C5" s="17" t="s">
        <v>69</v>
      </c>
    </row>
    <row r="6" spans="2:3" ht="28.5" customHeight="1" x14ac:dyDescent="0.25">
      <c r="B6" s="18" t="s">
        <v>70</v>
      </c>
      <c r="C6" s="19">
        <v>50243.76</v>
      </c>
    </row>
    <row r="7" spans="2:3" ht="25.5" customHeight="1" x14ac:dyDescent="0.25">
      <c r="B7" s="20" t="s">
        <v>71</v>
      </c>
      <c r="C7" s="21">
        <v>117268.09</v>
      </c>
    </row>
    <row r="8" spans="2:3" ht="24" customHeight="1" thickBot="1" x14ac:dyDescent="0.3">
      <c r="B8" s="20" t="s">
        <v>72</v>
      </c>
      <c r="C8" s="21">
        <v>52602.77</v>
      </c>
    </row>
    <row r="9" spans="2:3" ht="16.5" thickBot="1" x14ac:dyDescent="0.3">
      <c r="B9" s="23" t="s">
        <v>73</v>
      </c>
      <c r="C9" s="24">
        <f>SUM(C6:C8)</f>
        <v>220114.62</v>
      </c>
    </row>
    <row r="11" spans="2:3" x14ac:dyDescent="0.25">
      <c r="B11" s="109" t="s">
        <v>142</v>
      </c>
      <c r="C11" s="110">
        <v>44648</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8" sqref="C8"/>
    </sheetView>
  </sheetViews>
  <sheetFormatPr defaultRowHeight="15" x14ac:dyDescent="0.25"/>
  <cols>
    <col min="2" max="2" width="22.5703125" customWidth="1"/>
    <col min="3" max="3" width="19.28515625" customWidth="1"/>
    <col min="4" max="4" width="23.5703125" customWidth="1"/>
  </cols>
  <sheetData>
    <row r="1" spans="1:4" ht="18.75" x14ac:dyDescent="0.3">
      <c r="A1" s="115" t="s">
        <v>137</v>
      </c>
      <c r="B1" s="115"/>
      <c r="C1" s="115"/>
      <c r="D1" s="115"/>
    </row>
    <row r="2" spans="1:4" ht="15.75" thickBot="1" x14ac:dyDescent="0.3"/>
    <row r="3" spans="1:4" ht="15.75" customHeight="1" x14ac:dyDescent="0.25">
      <c r="A3" s="129" t="s">
        <v>74</v>
      </c>
      <c r="B3" s="131" t="s">
        <v>75</v>
      </c>
      <c r="C3" s="131" t="s">
        <v>76</v>
      </c>
      <c r="D3" s="134" t="s">
        <v>79</v>
      </c>
    </row>
    <row r="4" spans="1:4" ht="15.75" thickBot="1" x14ac:dyDescent="0.3">
      <c r="A4" s="130"/>
      <c r="B4" s="132"/>
      <c r="C4" s="133"/>
      <c r="D4" s="135"/>
    </row>
    <row r="5" spans="1:4" ht="52.5" customHeight="1" x14ac:dyDescent="0.25">
      <c r="A5" s="83" t="s">
        <v>2</v>
      </c>
      <c r="B5" s="62" t="s">
        <v>118</v>
      </c>
      <c r="C5" s="86">
        <v>4062.91</v>
      </c>
      <c r="D5" s="86">
        <v>6641.19</v>
      </c>
    </row>
    <row r="6" spans="1:4" ht="15.75" x14ac:dyDescent="0.25">
      <c r="A6" s="128" t="s">
        <v>73</v>
      </c>
      <c r="B6" s="128"/>
      <c r="C6" s="87">
        <f>C5</f>
        <v>4062.91</v>
      </c>
      <c r="D6" s="87">
        <f>D5</f>
        <v>6641.19</v>
      </c>
    </row>
    <row r="8" spans="1:4" x14ac:dyDescent="0.25">
      <c r="B8" s="109" t="s">
        <v>142</v>
      </c>
      <c r="C8" s="110">
        <v>44648</v>
      </c>
    </row>
  </sheetData>
  <mergeCells count="6">
    <mergeCell ref="A6:B6"/>
    <mergeCell ref="A1:D1"/>
    <mergeCell ref="A3:A4"/>
    <mergeCell ref="B3:B4"/>
    <mergeCell ref="C3:C4"/>
    <mergeCell ref="D3:D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8" sqref="I18"/>
    </sheetView>
  </sheetViews>
  <sheetFormatPr defaultRowHeight="15" x14ac:dyDescent="0.25"/>
  <cols>
    <col min="3" max="3" width="9.140625" customWidth="1"/>
    <col min="12" max="12" width="9.140625" customWidth="1"/>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L10" sqref="L10"/>
    </sheetView>
  </sheetViews>
  <sheetFormatPr defaultRowHeight="15" x14ac:dyDescent="0.25"/>
  <cols>
    <col min="1" max="1" width="7.5703125" customWidth="1"/>
    <col min="2" max="2" width="18.42578125" customWidth="1"/>
    <col min="3" max="3" width="13.140625" bestFit="1" customWidth="1"/>
    <col min="4" max="4" width="10" customWidth="1"/>
    <col min="5" max="6" width="10.28515625" customWidth="1"/>
    <col min="7" max="7" width="9.85546875" customWidth="1"/>
    <col min="8" max="8" width="9.5703125" customWidth="1"/>
    <col min="9" max="9" width="7.42578125" customWidth="1"/>
    <col min="10" max="10" width="13.140625" customWidth="1"/>
    <col min="11" max="11" width="6.28515625" customWidth="1"/>
    <col min="12" max="12" width="13.140625" bestFit="1" customWidth="1"/>
  </cols>
  <sheetData>
    <row r="1" spans="1:12" ht="18.75" x14ac:dyDescent="0.3">
      <c r="A1" s="115" t="s">
        <v>106</v>
      </c>
      <c r="B1" s="115"/>
      <c r="C1" s="115"/>
      <c r="D1" s="115"/>
      <c r="E1" s="115"/>
      <c r="F1" s="115"/>
      <c r="G1" s="115"/>
      <c r="H1" s="115"/>
      <c r="I1" s="115"/>
      <c r="J1" s="115"/>
      <c r="K1" s="115"/>
      <c r="L1" s="115"/>
    </row>
    <row r="2" spans="1:12" ht="15.75" x14ac:dyDescent="0.25">
      <c r="C2" s="25" t="s">
        <v>105</v>
      </c>
      <c r="D2" s="25"/>
      <c r="E2" s="25"/>
    </row>
    <row r="3" spans="1:12" ht="15.75" thickBot="1" x14ac:dyDescent="0.3"/>
    <row r="4" spans="1:12" x14ac:dyDescent="0.25">
      <c r="A4" s="116" t="s">
        <v>74</v>
      </c>
      <c r="B4" s="118" t="s">
        <v>75</v>
      </c>
      <c r="C4" s="118" t="s">
        <v>76</v>
      </c>
      <c r="D4" s="118" t="s">
        <v>77</v>
      </c>
      <c r="E4" s="118"/>
      <c r="F4" s="118"/>
      <c r="G4" s="118"/>
      <c r="H4" s="118" t="s">
        <v>78</v>
      </c>
      <c r="I4" s="118"/>
      <c r="J4" s="118"/>
      <c r="K4" s="118"/>
      <c r="L4" s="120" t="s">
        <v>79</v>
      </c>
    </row>
    <row r="5" spans="1:12" ht="39" thickBot="1" x14ac:dyDescent="0.3">
      <c r="A5" s="117"/>
      <c r="B5" s="119"/>
      <c r="C5" s="119"/>
      <c r="D5" s="27" t="s">
        <v>80</v>
      </c>
      <c r="E5" s="27" t="s">
        <v>81</v>
      </c>
      <c r="F5" s="27" t="s">
        <v>82</v>
      </c>
      <c r="G5" s="27" t="s">
        <v>83</v>
      </c>
      <c r="H5" s="27" t="s">
        <v>80</v>
      </c>
      <c r="I5" s="27" t="s">
        <v>84</v>
      </c>
      <c r="J5" s="27" t="s">
        <v>82</v>
      </c>
      <c r="K5" s="27" t="s">
        <v>83</v>
      </c>
      <c r="L5" s="121"/>
    </row>
    <row r="6" spans="1:12" x14ac:dyDescent="0.25">
      <c r="A6" s="28" t="s">
        <v>2</v>
      </c>
      <c r="B6" s="29" t="s">
        <v>85</v>
      </c>
      <c r="C6" s="30"/>
      <c r="D6" s="30"/>
      <c r="E6" s="30"/>
      <c r="F6" s="30"/>
      <c r="G6" s="30"/>
      <c r="H6" s="30"/>
      <c r="I6" s="30"/>
      <c r="J6" s="30"/>
      <c r="K6" s="30"/>
      <c r="L6" s="30"/>
    </row>
    <row r="7" spans="1:12" x14ac:dyDescent="0.25">
      <c r="A7" s="31" t="s">
        <v>18</v>
      </c>
      <c r="B7" s="32" t="s">
        <v>86</v>
      </c>
      <c r="C7" s="33">
        <v>413811.95</v>
      </c>
      <c r="D7" s="34"/>
      <c r="E7" s="34"/>
      <c r="F7" s="33"/>
      <c r="G7" s="34"/>
      <c r="H7" s="34"/>
      <c r="I7" s="33"/>
      <c r="J7" s="33"/>
      <c r="K7" s="33"/>
      <c r="L7" s="35">
        <f>C7+G7</f>
        <v>413811.95</v>
      </c>
    </row>
    <row r="8" spans="1:12" ht="105.75" customHeight="1" x14ac:dyDescent="0.25">
      <c r="A8" s="31" t="s">
        <v>87</v>
      </c>
      <c r="B8" s="32" t="s">
        <v>88</v>
      </c>
      <c r="C8" s="33"/>
      <c r="D8" s="34"/>
      <c r="E8" s="34"/>
      <c r="F8" s="34"/>
      <c r="G8" s="34"/>
      <c r="H8" s="34"/>
      <c r="I8" s="33"/>
      <c r="J8" s="34"/>
      <c r="K8" s="34"/>
      <c r="L8" s="35"/>
    </row>
    <row r="9" spans="1:12" ht="42" customHeight="1" x14ac:dyDescent="0.25">
      <c r="A9" s="31" t="s">
        <v>19</v>
      </c>
      <c r="B9" s="32" t="s">
        <v>89</v>
      </c>
      <c r="C9" s="33">
        <v>4836255.13</v>
      </c>
      <c r="D9" s="34"/>
      <c r="E9" s="34"/>
      <c r="F9" s="34"/>
      <c r="G9" s="34"/>
      <c r="H9" s="34"/>
      <c r="I9" s="34"/>
      <c r="J9" s="34"/>
      <c r="K9" s="34"/>
      <c r="L9" s="35">
        <f>C9+E9-K9+G9+F9</f>
        <v>4836255.13</v>
      </c>
    </row>
    <row r="10" spans="1:12" ht="25.5" customHeight="1" x14ac:dyDescent="0.25">
      <c r="A10" s="31" t="s">
        <v>21</v>
      </c>
      <c r="B10" s="32" t="s">
        <v>90</v>
      </c>
      <c r="C10" s="33">
        <v>167815.97</v>
      </c>
      <c r="D10" s="34"/>
      <c r="E10" s="34">
        <v>13000</v>
      </c>
      <c r="F10" s="34"/>
      <c r="G10" s="34"/>
      <c r="H10" s="34"/>
      <c r="I10" s="34"/>
      <c r="J10" s="34"/>
      <c r="K10" s="34"/>
      <c r="L10" s="35">
        <f>C10+E10</f>
        <v>180815.97</v>
      </c>
    </row>
    <row r="11" spans="1:12" ht="18.75" customHeight="1" x14ac:dyDescent="0.25">
      <c r="A11" s="31" t="s">
        <v>23</v>
      </c>
      <c r="B11" s="32" t="s">
        <v>91</v>
      </c>
      <c r="C11" s="33"/>
      <c r="D11" s="34"/>
      <c r="E11" s="34"/>
      <c r="F11" s="34"/>
      <c r="G11" s="34"/>
      <c r="H11" s="34"/>
      <c r="I11" s="34"/>
      <c r="J11" s="34"/>
      <c r="K11" s="34"/>
      <c r="L11" s="35"/>
    </row>
    <row r="12" spans="1:12" ht="21" customHeight="1" x14ac:dyDescent="0.25">
      <c r="A12" s="31" t="s">
        <v>92</v>
      </c>
      <c r="B12" s="32" t="s">
        <v>93</v>
      </c>
      <c r="C12" s="33"/>
      <c r="D12" s="34"/>
      <c r="E12" s="34"/>
      <c r="F12" s="34"/>
      <c r="G12" s="34"/>
      <c r="H12" s="34"/>
      <c r="I12" s="34"/>
      <c r="J12" s="34"/>
      <c r="K12" s="34"/>
      <c r="L12" s="35">
        <f>C12+E12-K12</f>
        <v>0</v>
      </c>
    </row>
    <row r="13" spans="1:12" ht="25.5" customHeight="1" x14ac:dyDescent="0.25">
      <c r="A13" s="36" t="s">
        <v>10</v>
      </c>
      <c r="B13" s="37" t="s">
        <v>94</v>
      </c>
      <c r="C13" s="38"/>
      <c r="D13" s="39"/>
      <c r="E13" s="39"/>
      <c r="F13" s="39"/>
      <c r="G13" s="39"/>
      <c r="H13" s="39"/>
      <c r="I13" s="39"/>
      <c r="J13" s="39"/>
      <c r="K13" s="39"/>
      <c r="L13" s="40">
        <f>F13-J13</f>
        <v>0</v>
      </c>
    </row>
    <row r="14" spans="1:12" ht="43.5" customHeight="1" thickBot="1" x14ac:dyDescent="0.3">
      <c r="A14" s="36" t="s">
        <v>11</v>
      </c>
      <c r="B14" s="37" t="s">
        <v>95</v>
      </c>
      <c r="C14" s="38"/>
      <c r="D14" s="39"/>
      <c r="E14" s="39"/>
      <c r="F14" s="39"/>
      <c r="G14" s="39"/>
      <c r="H14" s="39"/>
      <c r="I14" s="39"/>
      <c r="J14" s="39"/>
      <c r="K14" s="39"/>
      <c r="L14" s="40"/>
    </row>
    <row r="15" spans="1:12" ht="16.5" thickBot="1" x14ac:dyDescent="0.3">
      <c r="A15" s="113" t="s">
        <v>73</v>
      </c>
      <c r="B15" s="114"/>
      <c r="C15" s="68">
        <f>C7+C9+C10+C12</f>
        <v>5417883.0499999998</v>
      </c>
      <c r="D15" s="26"/>
      <c r="E15" s="68">
        <f>E10</f>
        <v>13000</v>
      </c>
      <c r="F15" s="26"/>
      <c r="G15" s="68"/>
      <c r="H15" s="26"/>
      <c r="I15" s="26"/>
      <c r="J15" s="26"/>
      <c r="K15" s="68">
        <f>K12</f>
        <v>0</v>
      </c>
      <c r="L15" s="88">
        <f>SUM(L7:L14)</f>
        <v>5430883.0499999998</v>
      </c>
    </row>
    <row r="17" spans="1:2" ht="25.5" x14ac:dyDescent="0.25">
      <c r="A17" s="109" t="s">
        <v>142</v>
      </c>
      <c r="B17" s="110">
        <v>44648</v>
      </c>
    </row>
    <row r="25" spans="1:2" ht="15" customHeight="1" x14ac:dyDescent="0.25"/>
    <row r="36" ht="16.5" customHeight="1" x14ac:dyDescent="0.25"/>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B17" sqref="B17"/>
    </sheetView>
  </sheetViews>
  <sheetFormatPr defaultRowHeight="15" x14ac:dyDescent="0.25"/>
  <cols>
    <col min="1" max="1" width="7.5703125" customWidth="1"/>
    <col min="2" max="2" width="18.42578125" customWidth="1"/>
    <col min="3" max="3" width="11.28515625" bestFit="1" customWidth="1"/>
    <col min="4" max="4" width="10" customWidth="1"/>
    <col min="5" max="5" width="9.140625" customWidth="1"/>
    <col min="6" max="6" width="13.42578125" customWidth="1"/>
    <col min="7" max="7" width="8.140625" customWidth="1"/>
    <col min="8" max="8" width="9.5703125" customWidth="1"/>
    <col min="9" max="9" width="7.140625" customWidth="1"/>
    <col min="10" max="10" width="13" customWidth="1"/>
    <col min="11" max="11" width="9.42578125" customWidth="1"/>
    <col min="12" max="12" width="11.28515625" bestFit="1" customWidth="1"/>
  </cols>
  <sheetData>
    <row r="1" spans="1:12" ht="18.75" x14ac:dyDescent="0.3">
      <c r="A1" s="115" t="s">
        <v>132</v>
      </c>
      <c r="B1" s="115"/>
      <c r="C1" s="115"/>
      <c r="D1" s="115"/>
      <c r="E1" s="115"/>
      <c r="F1" s="115"/>
      <c r="G1" s="115"/>
      <c r="H1" s="115"/>
      <c r="I1" s="115"/>
      <c r="J1" s="115"/>
      <c r="K1" s="115"/>
      <c r="L1" s="115"/>
    </row>
    <row r="2" spans="1:12" ht="15.75" x14ac:dyDescent="0.25">
      <c r="C2" s="25" t="s">
        <v>105</v>
      </c>
      <c r="D2" s="25"/>
      <c r="E2" s="25"/>
    </row>
    <row r="3" spans="1:12" ht="15.75" thickBot="1" x14ac:dyDescent="0.3"/>
    <row r="4" spans="1:12" x14ac:dyDescent="0.25">
      <c r="A4" s="116" t="s">
        <v>74</v>
      </c>
      <c r="B4" s="118" t="s">
        <v>75</v>
      </c>
      <c r="C4" s="118" t="s">
        <v>76</v>
      </c>
      <c r="D4" s="118" t="s">
        <v>77</v>
      </c>
      <c r="E4" s="118"/>
      <c r="F4" s="118"/>
      <c r="G4" s="118"/>
      <c r="H4" s="118" t="s">
        <v>78</v>
      </c>
      <c r="I4" s="118"/>
      <c r="J4" s="118"/>
      <c r="K4" s="118"/>
      <c r="L4" s="120" t="s">
        <v>79</v>
      </c>
    </row>
    <row r="5" spans="1:12" ht="26.25" thickBot="1" x14ac:dyDescent="0.3">
      <c r="A5" s="117"/>
      <c r="B5" s="119"/>
      <c r="C5" s="119"/>
      <c r="D5" s="90" t="s">
        <v>80</v>
      </c>
      <c r="E5" s="90" t="s">
        <v>81</v>
      </c>
      <c r="F5" s="90" t="s">
        <v>82</v>
      </c>
      <c r="G5" s="90" t="s">
        <v>83</v>
      </c>
      <c r="H5" s="90" t="s">
        <v>80</v>
      </c>
      <c r="I5" s="90" t="s">
        <v>84</v>
      </c>
      <c r="J5" s="90" t="s">
        <v>82</v>
      </c>
      <c r="K5" s="90" t="s">
        <v>83</v>
      </c>
      <c r="L5" s="121"/>
    </row>
    <row r="6" spans="1:12" x14ac:dyDescent="0.25">
      <c r="A6" s="92" t="s">
        <v>2</v>
      </c>
      <c r="B6" s="29" t="s">
        <v>85</v>
      </c>
      <c r="C6" s="30"/>
      <c r="D6" s="30"/>
      <c r="E6" s="30"/>
      <c r="F6" s="30"/>
      <c r="G6" s="30"/>
      <c r="H6" s="30"/>
      <c r="I6" s="30"/>
      <c r="J6" s="30"/>
      <c r="K6" s="30"/>
      <c r="L6" s="30"/>
    </row>
    <row r="7" spans="1:12" x14ac:dyDescent="0.25">
      <c r="A7" s="31" t="s">
        <v>18</v>
      </c>
      <c r="B7" s="32" t="s">
        <v>86</v>
      </c>
      <c r="C7" s="33"/>
      <c r="D7" s="34"/>
      <c r="E7" s="34"/>
      <c r="F7" s="33"/>
      <c r="G7" s="34"/>
      <c r="H7" s="34"/>
      <c r="I7" s="33"/>
      <c r="J7" s="33"/>
      <c r="K7" s="33"/>
      <c r="L7" s="35"/>
    </row>
    <row r="8" spans="1:12" ht="105.75" customHeight="1" x14ac:dyDescent="0.25">
      <c r="A8" s="31" t="s">
        <v>87</v>
      </c>
      <c r="B8" s="32" t="s">
        <v>88</v>
      </c>
      <c r="C8" s="33"/>
      <c r="D8" s="34"/>
      <c r="F8" s="34"/>
      <c r="G8" s="34"/>
      <c r="H8" s="34"/>
      <c r="I8" s="33"/>
      <c r="J8" s="34"/>
      <c r="K8" s="34"/>
      <c r="L8" s="35"/>
    </row>
    <row r="9" spans="1:12" ht="42" customHeight="1" x14ac:dyDescent="0.25">
      <c r="A9" s="31" t="s">
        <v>19</v>
      </c>
      <c r="B9" s="32" t="s">
        <v>89</v>
      </c>
      <c r="C9" s="33"/>
      <c r="D9" s="34"/>
      <c r="E9" s="34"/>
      <c r="F9" s="34"/>
      <c r="G9" s="34"/>
      <c r="H9" s="34"/>
      <c r="I9" s="34"/>
      <c r="J9" s="34"/>
      <c r="K9" s="34"/>
      <c r="L9" s="35"/>
    </row>
    <row r="10" spans="1:12" ht="25.5" customHeight="1" x14ac:dyDescent="0.25">
      <c r="A10" s="31" t="s">
        <v>21</v>
      </c>
      <c r="B10" s="32" t="s">
        <v>90</v>
      </c>
      <c r="C10" s="33">
        <v>66960.69</v>
      </c>
      <c r="D10" s="34"/>
      <c r="E10" s="34"/>
      <c r="F10" s="34"/>
      <c r="G10" s="34"/>
      <c r="H10" s="34"/>
      <c r="I10" s="34"/>
      <c r="J10" s="34"/>
      <c r="K10" s="34"/>
      <c r="L10" s="35">
        <f>C10</f>
        <v>66960.69</v>
      </c>
    </row>
    <row r="11" spans="1:12" ht="18.75" customHeight="1" x14ac:dyDescent="0.25">
      <c r="A11" s="31" t="s">
        <v>23</v>
      </c>
      <c r="B11" s="32" t="s">
        <v>91</v>
      </c>
      <c r="C11" s="33"/>
      <c r="D11" s="34"/>
      <c r="E11" s="34"/>
      <c r="F11" s="34"/>
      <c r="G11" s="34"/>
      <c r="H11" s="34"/>
      <c r="I11" s="34"/>
      <c r="J11" s="34"/>
      <c r="K11" s="34"/>
      <c r="L11" s="35"/>
    </row>
    <row r="12" spans="1:12" ht="21" customHeight="1" x14ac:dyDescent="0.25">
      <c r="A12" s="31" t="s">
        <v>92</v>
      </c>
      <c r="B12" s="32" t="s">
        <v>93</v>
      </c>
      <c r="C12" s="33">
        <v>731037.64</v>
      </c>
      <c r="D12" s="34"/>
      <c r="E12" s="34">
        <v>13265.27</v>
      </c>
      <c r="F12" s="34"/>
      <c r="G12" s="34">
        <v>22738.35</v>
      </c>
      <c r="H12" s="34"/>
      <c r="I12" s="34"/>
      <c r="J12" s="34"/>
      <c r="K12" s="34">
        <v>1140.44</v>
      </c>
      <c r="L12" s="35">
        <f>C12+E12-K12+F12+G12</f>
        <v>765900.82000000007</v>
      </c>
    </row>
    <row r="13" spans="1:12" ht="25.5" customHeight="1" x14ac:dyDescent="0.25">
      <c r="A13" s="81" t="s">
        <v>10</v>
      </c>
      <c r="B13" s="37" t="s">
        <v>94</v>
      </c>
      <c r="C13" s="38"/>
      <c r="D13" s="39"/>
      <c r="E13" s="39"/>
      <c r="F13" s="39"/>
      <c r="G13" s="39"/>
      <c r="H13" s="39"/>
      <c r="I13" s="39"/>
      <c r="J13" s="39"/>
      <c r="K13" s="39"/>
      <c r="L13" s="40"/>
    </row>
    <row r="14" spans="1:12" ht="43.5" customHeight="1" thickBot="1" x14ac:dyDescent="0.3">
      <c r="A14" s="81" t="s">
        <v>11</v>
      </c>
      <c r="B14" s="37" t="s">
        <v>95</v>
      </c>
      <c r="C14" s="38"/>
      <c r="D14" s="39"/>
      <c r="E14" s="39"/>
      <c r="F14" s="39"/>
      <c r="G14" s="39"/>
      <c r="H14" s="39"/>
      <c r="I14" s="39"/>
      <c r="J14" s="39"/>
      <c r="K14" s="39"/>
      <c r="L14" s="40"/>
    </row>
    <row r="15" spans="1:12" ht="16.5" thickBot="1" x14ac:dyDescent="0.3">
      <c r="A15" s="113" t="s">
        <v>73</v>
      </c>
      <c r="B15" s="114"/>
      <c r="C15" s="104">
        <f>C12+C10</f>
        <v>797998.33000000007</v>
      </c>
      <c r="D15" s="105"/>
      <c r="E15" s="104">
        <f>E12</f>
        <v>13265.27</v>
      </c>
      <c r="F15" s="104">
        <f>F10+F12</f>
        <v>0</v>
      </c>
      <c r="G15" s="104">
        <v>22738.35</v>
      </c>
      <c r="H15" s="105"/>
      <c r="I15" s="105"/>
      <c r="J15" s="105"/>
      <c r="K15" s="104">
        <f>K12</f>
        <v>1140.44</v>
      </c>
      <c r="L15" s="88">
        <f>L12+L10</f>
        <v>832861.51</v>
      </c>
    </row>
    <row r="17" spans="1:2" ht="25.5" x14ac:dyDescent="0.25">
      <c r="A17" s="109" t="s">
        <v>142</v>
      </c>
      <c r="B17" s="110">
        <v>44648</v>
      </c>
    </row>
    <row r="25" spans="1:2" ht="15" customHeight="1" x14ac:dyDescent="0.25"/>
    <row r="36" ht="16.5" customHeight="1" x14ac:dyDescent="0.25"/>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B17" sqref="B17"/>
    </sheetView>
  </sheetViews>
  <sheetFormatPr defaultRowHeight="15" x14ac:dyDescent="0.25"/>
  <cols>
    <col min="1" max="1" width="8.7109375" customWidth="1"/>
    <col min="2" max="2" width="18" customWidth="1"/>
    <col min="3" max="3" width="13.42578125" customWidth="1"/>
    <col min="4" max="4" width="9.5703125" customWidth="1"/>
    <col min="5" max="5" width="11.42578125" customWidth="1"/>
    <col min="6" max="6" width="13.28515625" customWidth="1"/>
    <col min="7" max="7" width="6" customWidth="1"/>
    <col min="8" max="8" width="9.7109375" customWidth="1"/>
    <col min="9" max="9" width="8.7109375" customWidth="1"/>
    <col min="10" max="10" width="13.140625" customWidth="1"/>
    <col min="11" max="11" width="5.140625" customWidth="1"/>
    <col min="12" max="12" width="13.140625" bestFit="1" customWidth="1"/>
  </cols>
  <sheetData>
    <row r="1" spans="1:12" ht="18.75" x14ac:dyDescent="0.3">
      <c r="A1" s="115" t="s">
        <v>133</v>
      </c>
      <c r="B1" s="115"/>
      <c r="C1" s="115"/>
      <c r="D1" s="115"/>
      <c r="E1" s="115"/>
      <c r="F1" s="115"/>
      <c r="G1" s="115"/>
      <c r="H1" s="115"/>
      <c r="I1" s="115"/>
      <c r="J1" s="115"/>
      <c r="K1" s="115"/>
      <c r="L1" s="115"/>
    </row>
    <row r="2" spans="1:12" ht="15.75" x14ac:dyDescent="0.25">
      <c r="C2" s="25" t="s">
        <v>105</v>
      </c>
      <c r="D2" s="25"/>
      <c r="E2" s="25"/>
    </row>
    <row r="3" spans="1:12" ht="15.75" thickBot="1" x14ac:dyDescent="0.3"/>
    <row r="4" spans="1:12" x14ac:dyDescent="0.25">
      <c r="A4" s="116" t="s">
        <v>74</v>
      </c>
      <c r="B4" s="118" t="s">
        <v>75</v>
      </c>
      <c r="C4" s="118" t="s">
        <v>76</v>
      </c>
      <c r="D4" s="118" t="s">
        <v>77</v>
      </c>
      <c r="E4" s="118"/>
      <c r="F4" s="118"/>
      <c r="G4" s="118"/>
      <c r="H4" s="118" t="s">
        <v>78</v>
      </c>
      <c r="I4" s="118"/>
      <c r="J4" s="118"/>
      <c r="K4" s="118"/>
      <c r="L4" s="120" t="s">
        <v>79</v>
      </c>
    </row>
    <row r="5" spans="1:12" ht="26.25" thickBot="1" x14ac:dyDescent="0.3">
      <c r="A5" s="117"/>
      <c r="B5" s="119"/>
      <c r="C5" s="119"/>
      <c r="D5" s="80" t="s">
        <v>80</v>
      </c>
      <c r="E5" s="90" t="s">
        <v>123</v>
      </c>
      <c r="F5" s="80" t="s">
        <v>82</v>
      </c>
      <c r="G5" s="80" t="s">
        <v>83</v>
      </c>
      <c r="H5" s="80" t="s">
        <v>80</v>
      </c>
      <c r="I5" s="80" t="s">
        <v>84</v>
      </c>
      <c r="J5" s="80" t="s">
        <v>82</v>
      </c>
      <c r="K5" s="80" t="s">
        <v>83</v>
      </c>
      <c r="L5" s="121"/>
    </row>
    <row r="6" spans="1:12" ht="18.75" customHeight="1" x14ac:dyDescent="0.25">
      <c r="A6" s="82" t="s">
        <v>2</v>
      </c>
      <c r="B6" s="29" t="s">
        <v>85</v>
      </c>
      <c r="C6" s="30"/>
      <c r="D6" s="30"/>
      <c r="E6" s="30"/>
      <c r="F6" s="30"/>
      <c r="G6" s="30"/>
      <c r="H6" s="30"/>
      <c r="I6" s="30"/>
      <c r="J6" s="30"/>
      <c r="K6" s="30"/>
      <c r="L6" s="30"/>
    </row>
    <row r="7" spans="1:12" x14ac:dyDescent="0.25">
      <c r="A7" s="31" t="s">
        <v>18</v>
      </c>
      <c r="B7" s="32" t="s">
        <v>86</v>
      </c>
      <c r="C7" s="33"/>
      <c r="D7" s="34"/>
      <c r="E7" s="34"/>
      <c r="F7" s="33"/>
      <c r="G7" s="34"/>
      <c r="H7" s="34"/>
      <c r="I7" s="33"/>
      <c r="J7" s="33"/>
      <c r="K7" s="33"/>
      <c r="L7" s="35">
        <f>C7+G7</f>
        <v>0</v>
      </c>
    </row>
    <row r="8" spans="1:12" ht="114.75" customHeight="1" x14ac:dyDescent="0.25">
      <c r="A8" s="31" t="s">
        <v>87</v>
      </c>
      <c r="B8" s="32" t="s">
        <v>88</v>
      </c>
      <c r="C8" s="33"/>
      <c r="D8" s="34"/>
      <c r="E8" s="34"/>
      <c r="F8" s="34"/>
      <c r="G8" s="34"/>
      <c r="H8" s="34"/>
      <c r="I8" s="33"/>
      <c r="J8" s="34"/>
      <c r="K8" s="34"/>
      <c r="L8" s="35"/>
    </row>
    <row r="9" spans="1:12" ht="46.5" customHeight="1" x14ac:dyDescent="0.25">
      <c r="A9" s="31" t="s">
        <v>19</v>
      </c>
      <c r="B9" s="32" t="s">
        <v>89</v>
      </c>
      <c r="C9" s="33">
        <v>1885194.21</v>
      </c>
      <c r="D9" s="34"/>
      <c r="E9" s="34">
        <v>152290.56</v>
      </c>
      <c r="F9" s="34"/>
      <c r="G9" s="34"/>
      <c r="H9" s="34"/>
      <c r="I9" s="34"/>
      <c r="J9" s="34"/>
      <c r="K9" s="34"/>
      <c r="L9" s="35">
        <f>C9+E9-K9</f>
        <v>2037484.77</v>
      </c>
    </row>
    <row r="10" spans="1:12" ht="29.25" customHeight="1" x14ac:dyDescent="0.25">
      <c r="A10" s="31" t="s">
        <v>21</v>
      </c>
      <c r="B10" s="32" t="s">
        <v>90</v>
      </c>
      <c r="C10" s="33">
        <v>119123.29</v>
      </c>
      <c r="D10" s="34"/>
      <c r="E10" s="34">
        <v>18153.560000000001</v>
      </c>
      <c r="F10" s="34"/>
      <c r="G10" s="34"/>
      <c r="H10" s="34"/>
      <c r="I10" s="34"/>
      <c r="J10" s="34"/>
      <c r="K10" s="34"/>
      <c r="L10" s="35">
        <f>C10+E10</f>
        <v>137276.85</v>
      </c>
    </row>
    <row r="11" spans="1:12" x14ac:dyDescent="0.25">
      <c r="A11" s="31" t="s">
        <v>23</v>
      </c>
      <c r="B11" s="32" t="s">
        <v>91</v>
      </c>
      <c r="C11" s="33"/>
      <c r="D11" s="34"/>
      <c r="E11" s="34"/>
      <c r="F11" s="34"/>
      <c r="G11" s="34"/>
      <c r="H11" s="34"/>
      <c r="I11" s="34"/>
      <c r="J11" s="34"/>
      <c r="K11" s="34"/>
      <c r="L11" s="35"/>
    </row>
    <row r="12" spans="1:12" ht="28.5" customHeight="1" x14ac:dyDescent="0.25">
      <c r="A12" s="31" t="s">
        <v>92</v>
      </c>
      <c r="B12" s="32" t="s">
        <v>93</v>
      </c>
      <c r="C12" s="33"/>
      <c r="D12" s="34"/>
      <c r="E12" s="34"/>
      <c r="F12" s="34"/>
      <c r="G12" s="34"/>
      <c r="H12" s="34"/>
      <c r="I12" s="34"/>
      <c r="J12" s="34"/>
      <c r="K12" s="34"/>
      <c r="L12" s="35"/>
    </row>
    <row r="13" spans="1:12" ht="30.75" customHeight="1" x14ac:dyDescent="0.25">
      <c r="A13" s="81" t="s">
        <v>10</v>
      </c>
      <c r="B13" s="37" t="s">
        <v>94</v>
      </c>
      <c r="C13" s="38"/>
      <c r="D13" s="39"/>
      <c r="E13" s="39"/>
      <c r="F13" s="39"/>
      <c r="G13" s="39"/>
      <c r="H13" s="39"/>
      <c r="I13" s="39"/>
      <c r="J13" s="39"/>
      <c r="K13" s="39"/>
      <c r="L13" s="40"/>
    </row>
    <row r="14" spans="1:12" ht="59.25" customHeight="1" thickBot="1" x14ac:dyDescent="0.3">
      <c r="A14" s="81" t="s">
        <v>11</v>
      </c>
      <c r="B14" s="37" t="s">
        <v>95</v>
      </c>
      <c r="C14" s="38"/>
      <c r="D14" s="39"/>
      <c r="E14" s="39"/>
      <c r="F14" s="39"/>
      <c r="G14" s="39"/>
      <c r="H14" s="39"/>
      <c r="I14" s="39"/>
      <c r="J14" s="39"/>
      <c r="K14" s="39"/>
      <c r="L14" s="40"/>
    </row>
    <row r="15" spans="1:12" ht="16.5" thickBot="1" x14ac:dyDescent="0.3">
      <c r="A15" s="113" t="s">
        <v>73</v>
      </c>
      <c r="B15" s="114"/>
      <c r="C15" s="68">
        <f>SUM(C7:C14)</f>
        <v>2004317.5</v>
      </c>
      <c r="D15" s="26"/>
      <c r="E15" s="68">
        <f>SUM(E7:E14)</f>
        <v>170444.12</v>
      </c>
      <c r="F15" s="26"/>
      <c r="G15" s="68">
        <f>SUM(G7:G14)</f>
        <v>0</v>
      </c>
      <c r="H15" s="26"/>
      <c r="I15" s="26"/>
      <c r="J15" s="26"/>
      <c r="K15" s="68">
        <f>K9</f>
        <v>0</v>
      </c>
      <c r="L15" s="88">
        <f>SUM(L7:L14)</f>
        <v>2174761.62</v>
      </c>
    </row>
    <row r="17" spans="1:2" x14ac:dyDescent="0.25">
      <c r="A17" s="109" t="s">
        <v>142</v>
      </c>
      <c r="B17" s="110">
        <v>44648</v>
      </c>
    </row>
    <row r="19" spans="1:2" ht="15" customHeight="1" x14ac:dyDescent="0.25"/>
    <row r="30" spans="1:2" ht="16.5" customHeight="1" x14ac:dyDescent="0.25"/>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K8" sqref="K8"/>
    </sheetView>
  </sheetViews>
  <sheetFormatPr defaultRowHeight="15" x14ac:dyDescent="0.25"/>
  <cols>
    <col min="1" max="1" width="8.85546875" customWidth="1"/>
    <col min="2" max="2" width="18" customWidth="1"/>
    <col min="3" max="3" width="11.7109375" customWidth="1"/>
    <col min="4" max="4" width="5.85546875" customWidth="1"/>
    <col min="5" max="5" width="12.42578125" customWidth="1"/>
    <col min="6" max="6" width="10.7109375" customWidth="1"/>
    <col min="7" max="7" width="10" customWidth="1"/>
    <col min="8" max="8" width="9.7109375" customWidth="1"/>
    <col min="9" max="9" width="7" customWidth="1"/>
    <col min="10" max="10" width="10.42578125" customWidth="1"/>
    <col min="11" max="11" width="11" customWidth="1"/>
    <col min="12" max="12" width="13.140625" bestFit="1" customWidth="1"/>
  </cols>
  <sheetData>
    <row r="1" spans="1:12" ht="18.75" x14ac:dyDescent="0.3">
      <c r="A1" s="115" t="s">
        <v>107</v>
      </c>
      <c r="B1" s="115"/>
      <c r="C1" s="115"/>
      <c r="D1" s="115"/>
      <c r="E1" s="115"/>
      <c r="F1" s="115"/>
      <c r="G1" s="115"/>
      <c r="H1" s="115"/>
      <c r="I1" s="115"/>
      <c r="J1" s="115"/>
      <c r="K1" s="115"/>
      <c r="L1" s="115"/>
    </row>
    <row r="2" spans="1:12" ht="15.75" x14ac:dyDescent="0.25">
      <c r="C2" s="25" t="s">
        <v>105</v>
      </c>
      <c r="D2" s="25"/>
      <c r="E2" s="25"/>
    </row>
    <row r="3" spans="1:12" ht="15.75" thickBot="1" x14ac:dyDescent="0.3"/>
    <row r="4" spans="1:12" ht="15" customHeight="1" x14ac:dyDescent="0.25">
      <c r="A4" s="122" t="s">
        <v>74</v>
      </c>
      <c r="B4" s="124" t="s">
        <v>75</v>
      </c>
      <c r="C4" s="124" t="s">
        <v>76</v>
      </c>
      <c r="D4" s="118" t="s">
        <v>77</v>
      </c>
      <c r="E4" s="118"/>
      <c r="F4" s="118"/>
      <c r="G4" s="118"/>
      <c r="H4" s="118" t="s">
        <v>78</v>
      </c>
      <c r="I4" s="118"/>
      <c r="J4" s="118"/>
      <c r="K4" s="118"/>
      <c r="L4" s="126" t="s">
        <v>79</v>
      </c>
    </row>
    <row r="5" spans="1:12" ht="39" thickBot="1" x14ac:dyDescent="0.3">
      <c r="A5" s="123"/>
      <c r="B5" s="125"/>
      <c r="C5" s="125"/>
      <c r="D5" s="90" t="s">
        <v>80</v>
      </c>
      <c r="E5" s="93" t="s">
        <v>124</v>
      </c>
      <c r="F5" s="90" t="s">
        <v>82</v>
      </c>
      <c r="G5" s="90" t="s">
        <v>83</v>
      </c>
      <c r="H5" s="90" t="s">
        <v>80</v>
      </c>
      <c r="I5" s="90" t="s">
        <v>84</v>
      </c>
      <c r="J5" s="90" t="s">
        <v>82</v>
      </c>
      <c r="K5" s="90" t="s">
        <v>83</v>
      </c>
      <c r="L5" s="127"/>
    </row>
    <row r="6" spans="1:12" ht="18.75" customHeight="1" x14ac:dyDescent="0.25">
      <c r="A6" s="92" t="s">
        <v>2</v>
      </c>
      <c r="B6" s="29" t="s">
        <v>85</v>
      </c>
      <c r="C6" s="30"/>
      <c r="D6" s="30"/>
      <c r="E6" s="30"/>
      <c r="F6" s="30"/>
      <c r="G6" s="30"/>
      <c r="H6" s="30"/>
      <c r="I6" s="30"/>
      <c r="J6" s="30"/>
      <c r="K6" s="30"/>
      <c r="L6" s="30"/>
    </row>
    <row r="7" spans="1:12" x14ac:dyDescent="0.25">
      <c r="A7" s="31" t="s">
        <v>18</v>
      </c>
      <c r="B7" s="32" t="s">
        <v>86</v>
      </c>
      <c r="C7" s="33"/>
      <c r="D7" s="34"/>
      <c r="E7" s="34"/>
      <c r="F7" s="33"/>
      <c r="G7" s="34"/>
      <c r="H7" s="34"/>
      <c r="I7" s="33"/>
      <c r="J7" s="33"/>
      <c r="K7" s="33"/>
      <c r="L7" s="35">
        <f>C7+G7</f>
        <v>0</v>
      </c>
    </row>
    <row r="8" spans="1:12" ht="105.75" customHeight="1" x14ac:dyDescent="0.25">
      <c r="A8" s="31" t="s">
        <v>87</v>
      </c>
      <c r="B8" s="32" t="s">
        <v>88</v>
      </c>
      <c r="C8" s="33"/>
      <c r="D8" s="34"/>
      <c r="E8" s="34"/>
      <c r="F8" s="34"/>
      <c r="G8" s="34"/>
      <c r="H8" s="34"/>
      <c r="I8" s="33"/>
      <c r="J8" s="34"/>
      <c r="K8" s="34"/>
      <c r="L8" s="35"/>
    </row>
    <row r="9" spans="1:12" ht="42" customHeight="1" x14ac:dyDescent="0.25">
      <c r="A9" s="31" t="s">
        <v>19</v>
      </c>
      <c r="B9" s="32" t="s">
        <v>89</v>
      </c>
      <c r="C9" s="33"/>
      <c r="D9" s="34"/>
      <c r="E9" s="34"/>
      <c r="F9" s="34"/>
      <c r="G9" s="34"/>
      <c r="H9" s="34"/>
      <c r="I9" s="34"/>
      <c r="J9" s="34"/>
      <c r="K9" s="34"/>
      <c r="L9" s="35">
        <f>C9+E9</f>
        <v>0</v>
      </c>
    </row>
    <row r="10" spans="1:12" ht="24.75" customHeight="1" x14ac:dyDescent="0.25">
      <c r="A10" s="31" t="s">
        <v>21</v>
      </c>
      <c r="B10" s="32" t="s">
        <v>90</v>
      </c>
      <c r="C10" s="33">
        <v>66960.69</v>
      </c>
      <c r="D10" s="34"/>
      <c r="E10" s="34"/>
      <c r="F10" s="34"/>
      <c r="G10" s="34"/>
      <c r="H10" s="34"/>
      <c r="I10" s="34"/>
      <c r="J10" s="34"/>
      <c r="K10" s="34"/>
      <c r="L10" s="35">
        <f>C10</f>
        <v>66960.69</v>
      </c>
    </row>
    <row r="11" spans="1:12" x14ac:dyDescent="0.25">
      <c r="A11" s="31" t="s">
        <v>23</v>
      </c>
      <c r="B11" s="32" t="s">
        <v>91</v>
      </c>
      <c r="C11" s="33"/>
      <c r="D11" s="34"/>
      <c r="E11" s="34"/>
      <c r="F11" s="34"/>
      <c r="G11" s="34"/>
      <c r="H11" s="34"/>
      <c r="I11" s="34"/>
      <c r="J11" s="34"/>
      <c r="K11" s="34"/>
      <c r="L11" s="35"/>
    </row>
    <row r="12" spans="1:12" ht="28.5" customHeight="1" x14ac:dyDescent="0.25">
      <c r="A12" s="31" t="s">
        <v>92</v>
      </c>
      <c r="B12" s="32" t="s">
        <v>93</v>
      </c>
      <c r="C12" s="33">
        <v>731037.64</v>
      </c>
      <c r="D12" s="34"/>
      <c r="E12" s="34">
        <v>13265.27</v>
      </c>
      <c r="F12" s="34"/>
      <c r="G12" s="34">
        <v>22738.35</v>
      </c>
      <c r="H12" s="34"/>
      <c r="I12" s="34"/>
      <c r="J12" s="34"/>
      <c r="K12" s="34">
        <v>1140.44</v>
      </c>
      <c r="L12" s="35">
        <f>C12+G12+E12-K12+F12</f>
        <v>765900.82000000007</v>
      </c>
    </row>
    <row r="13" spans="1:12" ht="25.5" customHeight="1" x14ac:dyDescent="0.25">
      <c r="A13" s="81" t="s">
        <v>10</v>
      </c>
      <c r="B13" s="37" t="s">
        <v>94</v>
      </c>
      <c r="C13" s="38"/>
      <c r="D13" s="39"/>
      <c r="E13" s="39"/>
      <c r="F13" s="39"/>
      <c r="G13" s="39"/>
      <c r="H13" s="39"/>
      <c r="I13" s="39"/>
      <c r="J13" s="39"/>
      <c r="K13" s="39"/>
      <c r="L13" s="40"/>
    </row>
    <row r="14" spans="1:12" ht="59.25" customHeight="1" thickBot="1" x14ac:dyDescent="0.3">
      <c r="A14" s="81" t="s">
        <v>11</v>
      </c>
      <c r="B14" s="37" t="s">
        <v>95</v>
      </c>
      <c r="C14" s="38"/>
      <c r="D14" s="39"/>
      <c r="E14" s="39"/>
      <c r="F14" s="39"/>
      <c r="G14" s="39"/>
      <c r="H14" s="39"/>
      <c r="I14" s="39"/>
      <c r="J14" s="39"/>
      <c r="K14" s="39"/>
      <c r="L14" s="40"/>
    </row>
    <row r="15" spans="1:12" ht="16.5" thickBot="1" x14ac:dyDescent="0.3">
      <c r="A15" s="113" t="s">
        <v>73</v>
      </c>
      <c r="B15" s="114"/>
      <c r="C15" s="68">
        <f>SUM(C7:C14)</f>
        <v>797998.33000000007</v>
      </c>
      <c r="D15" s="26"/>
      <c r="E15" s="68">
        <f>SUM(E7:E14)</f>
        <v>13265.27</v>
      </c>
      <c r="F15" s="68">
        <f>F10+F12</f>
        <v>0</v>
      </c>
      <c r="G15" s="68">
        <f>SUM(G7:G14)</f>
        <v>22738.35</v>
      </c>
      <c r="H15" s="26"/>
      <c r="I15" s="26"/>
      <c r="J15" s="26"/>
      <c r="K15" s="68">
        <f>K12</f>
        <v>1140.44</v>
      </c>
      <c r="L15" s="88">
        <f>SUM(L7:L14)</f>
        <v>832861.51</v>
      </c>
    </row>
    <row r="17" spans="1:2" x14ac:dyDescent="0.25">
      <c r="A17" s="109" t="s">
        <v>142</v>
      </c>
      <c r="B17" s="110">
        <v>44648</v>
      </c>
    </row>
    <row r="19" spans="1:2" ht="15" customHeight="1" x14ac:dyDescent="0.25"/>
    <row r="30" spans="1:2" ht="16.5" customHeight="1" x14ac:dyDescent="0.25"/>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workbookViewId="0">
      <selection activeCell="D4" sqref="D4"/>
    </sheetView>
  </sheetViews>
  <sheetFormatPr defaultRowHeight="15" x14ac:dyDescent="0.25"/>
  <cols>
    <col min="2" max="2" width="27.28515625" customWidth="1"/>
    <col min="3" max="3" width="18.28515625" customWidth="1"/>
    <col min="4" max="4" width="21.5703125" customWidth="1"/>
  </cols>
  <sheetData>
    <row r="1" spans="1:4" ht="15.75" x14ac:dyDescent="0.25">
      <c r="A1" s="43" t="s">
        <v>134</v>
      </c>
      <c r="B1" s="44"/>
      <c r="C1" s="44"/>
      <c r="D1" s="44"/>
    </row>
    <row r="2" spans="1:4" x14ac:dyDescent="0.25">
      <c r="A2" s="45"/>
      <c r="B2" s="45"/>
      <c r="C2" s="45"/>
      <c r="D2" s="45"/>
    </row>
    <row r="3" spans="1:4" ht="76.5" x14ac:dyDescent="0.25">
      <c r="A3" s="46" t="s">
        <v>74</v>
      </c>
      <c r="B3" s="47" t="s">
        <v>67</v>
      </c>
      <c r="C3" s="47" t="s">
        <v>96</v>
      </c>
      <c r="D3" s="48" t="s">
        <v>97</v>
      </c>
    </row>
    <row r="4" spans="1:4" ht="15.75" x14ac:dyDescent="0.25">
      <c r="A4" s="49" t="s">
        <v>2</v>
      </c>
      <c r="B4" s="50" t="s">
        <v>85</v>
      </c>
      <c r="C4" s="51">
        <f>C5+C7+C8+C9+C10</f>
        <v>3413565.5500000003</v>
      </c>
      <c r="D4" s="51">
        <f>SUM(D5:D10)</f>
        <v>3256121.43</v>
      </c>
    </row>
    <row r="5" spans="1:4" ht="15.75" x14ac:dyDescent="0.25">
      <c r="A5" s="49" t="s">
        <v>18</v>
      </c>
      <c r="B5" s="52" t="s">
        <v>86</v>
      </c>
      <c r="C5" s="53">
        <v>413811.95</v>
      </c>
      <c r="D5" s="53">
        <v>413811.95</v>
      </c>
    </row>
    <row r="6" spans="1:4" ht="88.5" customHeight="1" x14ac:dyDescent="0.25">
      <c r="A6" s="54" t="s">
        <v>87</v>
      </c>
      <c r="B6" s="55" t="s">
        <v>88</v>
      </c>
      <c r="C6" s="53"/>
      <c r="D6" s="53"/>
    </row>
    <row r="7" spans="1:4" ht="37.5" customHeight="1" x14ac:dyDescent="0.25">
      <c r="A7" s="49" t="s">
        <v>5</v>
      </c>
      <c r="B7" s="55" t="s">
        <v>89</v>
      </c>
      <c r="C7" s="53">
        <v>2951060.92</v>
      </c>
      <c r="D7" s="53">
        <v>2798770.36</v>
      </c>
    </row>
    <row r="8" spans="1:4" ht="39.75" customHeight="1" x14ac:dyDescent="0.25">
      <c r="A8" s="49" t="s">
        <v>21</v>
      </c>
      <c r="B8" s="56" t="s">
        <v>90</v>
      </c>
      <c r="C8" s="53">
        <v>48692.68</v>
      </c>
      <c r="D8" s="53">
        <v>43539.12</v>
      </c>
    </row>
    <row r="9" spans="1:4" ht="37.5" customHeight="1" x14ac:dyDescent="0.25">
      <c r="A9" s="49" t="s">
        <v>23</v>
      </c>
      <c r="B9" s="52" t="s">
        <v>91</v>
      </c>
      <c r="C9" s="53"/>
      <c r="D9" s="53"/>
    </row>
    <row r="10" spans="1:4" ht="15.75" x14ac:dyDescent="0.25">
      <c r="A10" s="49" t="s">
        <v>92</v>
      </c>
      <c r="B10" s="52" t="s">
        <v>93</v>
      </c>
      <c r="C10" s="53"/>
      <c r="D10" s="53"/>
    </row>
    <row r="12" spans="1:4" x14ac:dyDescent="0.25">
      <c r="A12" s="109" t="s">
        <v>142</v>
      </c>
      <c r="B12" s="110">
        <v>44648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activeCell="J26" sqref="J26"/>
    </sheetView>
  </sheetViews>
  <sheetFormatPr defaultRowHeight="15" x14ac:dyDescent="0.25"/>
  <cols>
    <col min="1" max="1" width="9.28515625" customWidth="1"/>
    <col min="2" max="2" width="31.140625" customWidth="1"/>
    <col min="3" max="3" width="10.140625" bestFit="1" customWidth="1"/>
    <col min="4" max="4" width="10.7109375" customWidth="1"/>
    <col min="5" max="5" width="8.42578125" customWidth="1"/>
    <col min="7" max="7" width="6.42578125" customWidth="1"/>
    <col min="12" max="12" width="10.140625" bestFit="1" customWidth="1"/>
  </cols>
  <sheetData>
    <row r="1" spans="1:12" ht="18.75" x14ac:dyDescent="0.3">
      <c r="A1" s="115" t="s">
        <v>135</v>
      </c>
      <c r="B1" s="115"/>
      <c r="C1" s="115"/>
      <c r="D1" s="115"/>
      <c r="E1" s="115"/>
      <c r="F1" s="115"/>
      <c r="G1" s="115"/>
      <c r="H1" s="115"/>
      <c r="I1" s="115"/>
      <c r="J1" s="115"/>
      <c r="K1" s="115"/>
      <c r="L1" s="115"/>
    </row>
    <row r="2" spans="1:12" ht="15.75" thickBot="1" x14ac:dyDescent="0.3"/>
    <row r="3" spans="1:12" ht="15.75" x14ac:dyDescent="0.25">
      <c r="A3" s="129" t="s">
        <v>74</v>
      </c>
      <c r="B3" s="131" t="s">
        <v>75</v>
      </c>
      <c r="C3" s="131" t="s">
        <v>76</v>
      </c>
      <c r="D3" s="131" t="s">
        <v>77</v>
      </c>
      <c r="E3" s="131"/>
      <c r="F3" s="131"/>
      <c r="G3" s="131"/>
      <c r="H3" s="131" t="s">
        <v>78</v>
      </c>
      <c r="I3" s="131"/>
      <c r="J3" s="131"/>
      <c r="K3" s="131"/>
      <c r="L3" s="134" t="s">
        <v>79</v>
      </c>
    </row>
    <row r="4" spans="1:12" ht="63.75" thickBot="1" x14ac:dyDescent="0.3">
      <c r="A4" s="130"/>
      <c r="B4" s="132"/>
      <c r="C4" s="133"/>
      <c r="D4" s="60" t="s">
        <v>80</v>
      </c>
      <c r="E4" s="60" t="s">
        <v>81</v>
      </c>
      <c r="F4" s="60" t="s">
        <v>82</v>
      </c>
      <c r="G4" s="60" t="s">
        <v>83</v>
      </c>
      <c r="H4" s="60" t="s">
        <v>80</v>
      </c>
      <c r="I4" s="60" t="s">
        <v>84</v>
      </c>
      <c r="J4" s="60" t="s">
        <v>82</v>
      </c>
      <c r="K4" s="60" t="s">
        <v>83</v>
      </c>
      <c r="L4" s="135"/>
    </row>
    <row r="5" spans="1:12" ht="34.5" customHeight="1" x14ac:dyDescent="0.25">
      <c r="A5" s="61" t="s">
        <v>2</v>
      </c>
      <c r="B5" s="62" t="s">
        <v>98</v>
      </c>
      <c r="C5" s="63">
        <v>0</v>
      </c>
      <c r="D5" s="64">
        <v>0</v>
      </c>
      <c r="E5" s="64">
        <v>0</v>
      </c>
      <c r="F5" s="64">
        <v>0</v>
      </c>
      <c r="G5" s="64">
        <v>0</v>
      </c>
      <c r="H5" s="64">
        <v>0</v>
      </c>
      <c r="I5" s="64">
        <v>0</v>
      </c>
      <c r="J5" s="65">
        <v>0</v>
      </c>
      <c r="K5" s="65">
        <v>0</v>
      </c>
      <c r="L5" s="63">
        <v>0</v>
      </c>
    </row>
    <row r="6" spans="1:12" ht="33.75" customHeight="1" x14ac:dyDescent="0.25">
      <c r="A6" s="61" t="s">
        <v>10</v>
      </c>
      <c r="B6" s="62" t="s">
        <v>99</v>
      </c>
      <c r="C6" s="22">
        <v>35177.78</v>
      </c>
      <c r="D6" s="61">
        <v>0</v>
      </c>
      <c r="E6" s="61"/>
      <c r="F6" s="61">
        <v>0</v>
      </c>
      <c r="G6" s="61">
        <v>0</v>
      </c>
      <c r="H6" s="61">
        <v>0</v>
      </c>
      <c r="I6" s="61">
        <v>0</v>
      </c>
      <c r="J6" s="22">
        <v>0</v>
      </c>
      <c r="K6" s="22">
        <v>0</v>
      </c>
      <c r="L6" s="22">
        <f>C6+E6</f>
        <v>35177.78</v>
      </c>
    </row>
    <row r="7" spans="1:12" ht="16.5" thickBot="1" x14ac:dyDescent="0.3">
      <c r="A7" s="128" t="s">
        <v>73</v>
      </c>
      <c r="B7" s="128"/>
      <c r="C7" s="22">
        <f>C6</f>
        <v>35177.78</v>
      </c>
      <c r="D7" s="67">
        <v>0</v>
      </c>
      <c r="E7" s="67">
        <f>E6</f>
        <v>0</v>
      </c>
      <c r="F7" s="67">
        <v>0</v>
      </c>
      <c r="G7" s="67">
        <v>0</v>
      </c>
      <c r="H7" s="67">
        <v>0</v>
      </c>
      <c r="I7" s="67">
        <v>0</v>
      </c>
      <c r="J7" s="66">
        <v>0</v>
      </c>
      <c r="K7" s="66">
        <v>0</v>
      </c>
      <c r="L7" s="22">
        <f>L6</f>
        <v>35177.78</v>
      </c>
    </row>
    <row r="9" spans="1:12" x14ac:dyDescent="0.25">
      <c r="A9" s="109" t="s">
        <v>142</v>
      </c>
      <c r="B9" s="110">
        <v>44648</v>
      </c>
    </row>
    <row r="31" ht="15.75" customHeight="1" x14ac:dyDescent="0.25"/>
    <row r="35" ht="16.5" customHeight="1" x14ac:dyDescent="0.25"/>
  </sheetData>
  <mergeCells count="8">
    <mergeCell ref="A7:B7"/>
    <mergeCell ref="A1:L1"/>
    <mergeCell ref="A3:A4"/>
    <mergeCell ref="B3:B4"/>
    <mergeCell ref="C3:C4"/>
    <mergeCell ref="D3:G3"/>
    <mergeCell ref="H3:K3"/>
    <mergeCell ref="L3:L4"/>
  </mergeCells>
  <pageMargins left="0.7" right="0.7" top="0.75" bottom="0.75" header="0.3" footer="0.3"/>
  <pageSetup paperSize="9"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election activeCell="I18" sqref="I18"/>
    </sheetView>
  </sheetViews>
  <sheetFormatPr defaultRowHeight="15" x14ac:dyDescent="0.25"/>
  <cols>
    <col min="1" max="1" width="5" customWidth="1"/>
    <col min="2" max="2" width="28.140625" customWidth="1"/>
    <col min="3" max="3" width="10.28515625" customWidth="1"/>
    <col min="4" max="4" width="7.5703125" customWidth="1"/>
    <col min="5" max="5" width="9.140625" customWidth="1"/>
    <col min="7" max="7" width="11" customWidth="1"/>
    <col min="8" max="8" width="5" customWidth="1"/>
    <col min="9" max="9" width="8.5703125" customWidth="1"/>
    <col min="10" max="10" width="7.85546875" customWidth="1"/>
    <col min="11" max="11" width="8.7109375" customWidth="1"/>
    <col min="12" max="12" width="7.140625" customWidth="1"/>
    <col min="13" max="13" width="10.140625" bestFit="1" customWidth="1"/>
  </cols>
  <sheetData>
    <row r="1" spans="1:13" ht="18.75" x14ac:dyDescent="0.3">
      <c r="A1" s="106" t="s">
        <v>138</v>
      </c>
      <c r="C1" s="41"/>
      <c r="D1" s="41"/>
      <c r="E1" s="94"/>
      <c r="F1" s="41"/>
      <c r="G1" s="41"/>
      <c r="H1" s="41"/>
      <c r="I1" s="41"/>
      <c r="J1" s="41"/>
      <c r="K1" s="41"/>
      <c r="L1" s="41"/>
    </row>
    <row r="3" spans="1:13" ht="15.75" thickBot="1" x14ac:dyDescent="0.3"/>
    <row r="4" spans="1:13" ht="15" customHeight="1" x14ac:dyDescent="0.25">
      <c r="A4" s="122" t="s">
        <v>74</v>
      </c>
      <c r="B4" s="124" t="s">
        <v>75</v>
      </c>
      <c r="C4" s="124" t="s">
        <v>76</v>
      </c>
      <c r="D4" s="140" t="s">
        <v>77</v>
      </c>
      <c r="E4" s="141"/>
      <c r="F4" s="141"/>
      <c r="G4" s="141"/>
      <c r="H4" s="141"/>
      <c r="I4" s="140" t="s">
        <v>78</v>
      </c>
      <c r="J4" s="141"/>
      <c r="K4" s="141"/>
      <c r="L4" s="142"/>
      <c r="M4" s="124" t="s">
        <v>79</v>
      </c>
    </row>
    <row r="5" spans="1:13" ht="27.75" customHeight="1" thickBot="1" x14ac:dyDescent="0.3">
      <c r="A5" s="138"/>
      <c r="B5" s="139"/>
      <c r="C5" s="125"/>
      <c r="D5" s="42" t="s">
        <v>80</v>
      </c>
      <c r="E5" s="95" t="s">
        <v>123</v>
      </c>
      <c r="F5" s="93" t="s">
        <v>124</v>
      </c>
      <c r="G5" s="42" t="s">
        <v>82</v>
      </c>
      <c r="H5" s="42" t="s">
        <v>83</v>
      </c>
      <c r="I5" s="42" t="s">
        <v>80</v>
      </c>
      <c r="J5" s="42" t="s">
        <v>84</v>
      </c>
      <c r="K5" s="42" t="s">
        <v>82</v>
      </c>
      <c r="L5" s="42" t="s">
        <v>83</v>
      </c>
      <c r="M5" s="125"/>
    </row>
    <row r="6" spans="1:13" ht="36" customHeight="1" x14ac:dyDescent="0.25">
      <c r="A6" s="57" t="s">
        <v>2</v>
      </c>
      <c r="B6" s="32" t="s">
        <v>98</v>
      </c>
      <c r="C6" s="58">
        <v>0</v>
      </c>
      <c r="D6" s="59">
        <v>0</v>
      </c>
      <c r="E6" s="59">
        <v>0</v>
      </c>
      <c r="F6" s="38">
        <v>0</v>
      </c>
      <c r="G6" s="59">
        <v>0</v>
      </c>
      <c r="H6" s="38">
        <v>0</v>
      </c>
      <c r="I6" s="59">
        <v>0</v>
      </c>
      <c r="J6" s="59">
        <v>0</v>
      </c>
      <c r="K6" s="59">
        <v>0</v>
      </c>
      <c r="L6" s="69">
        <v>0</v>
      </c>
      <c r="M6" s="70"/>
    </row>
    <row r="7" spans="1:13" ht="35.25" customHeight="1" x14ac:dyDescent="0.25">
      <c r="A7" s="57" t="s">
        <v>10</v>
      </c>
      <c r="B7" s="32" t="s">
        <v>99</v>
      </c>
      <c r="C7" s="22">
        <v>35177.78</v>
      </c>
      <c r="D7" s="91">
        <v>0</v>
      </c>
      <c r="E7" s="96">
        <v>0</v>
      </c>
      <c r="F7" s="91"/>
      <c r="G7" s="91">
        <v>0</v>
      </c>
      <c r="H7" s="91">
        <v>0</v>
      </c>
      <c r="I7" s="91">
        <v>0</v>
      </c>
      <c r="J7" s="91">
        <v>0</v>
      </c>
      <c r="K7" s="22">
        <v>0</v>
      </c>
      <c r="L7" s="22">
        <v>0</v>
      </c>
      <c r="M7" s="22">
        <f>C7+F7</f>
        <v>35177.78</v>
      </c>
    </row>
    <row r="8" spans="1:13" ht="16.5" thickBot="1" x14ac:dyDescent="0.3">
      <c r="A8" s="136" t="s">
        <v>73</v>
      </c>
      <c r="B8" s="137"/>
      <c r="C8" s="22">
        <f>C7</f>
        <v>35177.78</v>
      </c>
      <c r="D8" s="67">
        <v>0</v>
      </c>
      <c r="E8" s="67">
        <v>0</v>
      </c>
      <c r="F8" s="67">
        <f>F7</f>
        <v>0</v>
      </c>
      <c r="G8" s="67">
        <v>0</v>
      </c>
      <c r="H8" s="67">
        <v>0</v>
      </c>
      <c r="I8" s="67">
        <v>0</v>
      </c>
      <c r="J8" s="67">
        <v>0</v>
      </c>
      <c r="K8" s="66">
        <v>0</v>
      </c>
      <c r="L8" s="66">
        <f>L7</f>
        <v>0</v>
      </c>
      <c r="M8" s="22">
        <f>M7</f>
        <v>35177.78</v>
      </c>
    </row>
    <row r="10" spans="1:13" x14ac:dyDescent="0.25">
      <c r="B10" s="109" t="s">
        <v>142</v>
      </c>
      <c r="C10" s="110">
        <v>44648</v>
      </c>
    </row>
    <row r="33" ht="15" customHeight="1" x14ac:dyDescent="0.25"/>
    <row r="37" ht="16.5" customHeight="1" x14ac:dyDescent="0.25"/>
  </sheetData>
  <mergeCells count="7">
    <mergeCell ref="A8:B8"/>
    <mergeCell ref="M4:M5"/>
    <mergeCell ref="A4:A5"/>
    <mergeCell ref="B4:B5"/>
    <mergeCell ref="C4:C5"/>
    <mergeCell ref="D4:H4"/>
    <mergeCell ref="I4:L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B8" sqref="B8"/>
    </sheetView>
  </sheetViews>
  <sheetFormatPr defaultRowHeight="15" x14ac:dyDescent="0.25"/>
  <cols>
    <col min="1" max="1" width="8.140625" customWidth="1"/>
    <col min="2" max="2" width="26.85546875" customWidth="1"/>
    <col min="5" max="5" width="7.28515625" customWidth="1"/>
    <col min="8" max="8" width="6.5703125" customWidth="1"/>
  </cols>
  <sheetData>
    <row r="1" spans="1:8" ht="18.75" x14ac:dyDescent="0.3">
      <c r="A1" s="71" t="s">
        <v>136</v>
      </c>
      <c r="B1" s="72"/>
      <c r="C1" s="72"/>
      <c r="D1" s="44"/>
    </row>
    <row r="2" spans="1:8" x14ac:dyDescent="0.25">
      <c r="A2" s="45"/>
      <c r="B2" s="45"/>
      <c r="C2" s="45"/>
      <c r="D2" s="73"/>
    </row>
    <row r="3" spans="1:8" ht="109.5" customHeight="1" x14ac:dyDescent="0.25">
      <c r="A3" s="74" t="s">
        <v>74</v>
      </c>
      <c r="B3" s="75" t="s">
        <v>75</v>
      </c>
      <c r="C3" s="149" t="s">
        <v>103</v>
      </c>
      <c r="D3" s="150"/>
      <c r="E3" s="150"/>
      <c r="F3" s="151" t="s">
        <v>104</v>
      </c>
      <c r="G3" s="152"/>
      <c r="H3" s="153"/>
    </row>
    <row r="4" spans="1:8" ht="33" customHeight="1" x14ac:dyDescent="0.25">
      <c r="A4" s="76">
        <v>1</v>
      </c>
      <c r="B4" s="77" t="s">
        <v>100</v>
      </c>
      <c r="C4" s="143">
        <v>0</v>
      </c>
      <c r="D4" s="144"/>
      <c r="E4" s="145"/>
      <c r="F4" s="151">
        <v>0</v>
      </c>
      <c r="G4" s="152"/>
      <c r="H4" s="153"/>
    </row>
    <row r="5" spans="1:8" ht="33.75" customHeight="1" x14ac:dyDescent="0.25">
      <c r="A5" s="76">
        <v>2</v>
      </c>
      <c r="B5" s="77" t="s">
        <v>101</v>
      </c>
      <c r="C5" s="143">
        <v>0</v>
      </c>
      <c r="D5" s="144"/>
      <c r="E5" s="145"/>
      <c r="F5" s="151"/>
      <c r="G5" s="152"/>
      <c r="H5" s="153"/>
    </row>
    <row r="6" spans="1:8" ht="15.75" x14ac:dyDescent="0.25">
      <c r="A6" s="78"/>
      <c r="B6" s="79" t="s">
        <v>102</v>
      </c>
      <c r="C6" s="143">
        <f>C5</f>
        <v>0</v>
      </c>
      <c r="D6" s="144"/>
      <c r="E6" s="145"/>
      <c r="F6" s="146">
        <f>F5</f>
        <v>0</v>
      </c>
      <c r="G6" s="147"/>
      <c r="H6" s="148"/>
    </row>
    <row r="8" spans="1:8" x14ac:dyDescent="0.25">
      <c r="A8" s="109" t="s">
        <v>142</v>
      </c>
      <c r="B8" s="110">
        <v>44648</v>
      </c>
    </row>
    <row r="44" ht="117.75" customHeight="1" x14ac:dyDescent="0.25"/>
  </sheetData>
  <mergeCells count="8">
    <mergeCell ref="C6:E6"/>
    <mergeCell ref="F6:H6"/>
    <mergeCell ref="C3:E3"/>
    <mergeCell ref="F3:H3"/>
    <mergeCell ref="C4:E4"/>
    <mergeCell ref="F4:H4"/>
    <mergeCell ref="C5:E5"/>
    <mergeCell ref="F5: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Arkusz1</vt:lpstr>
      <vt:lpstr>011brutto </vt:lpstr>
      <vt:lpstr>013brutto</vt:lpstr>
      <vt:lpstr>umorz 071 </vt:lpstr>
      <vt:lpstr>umorz072</vt:lpstr>
      <vt:lpstr>netto śr trw</vt:lpstr>
      <vt:lpstr>niem. i prawne brutto</vt:lpstr>
      <vt:lpstr> um. wart. niem. iprawnych</vt:lpstr>
      <vt:lpstr>netto niem. prawne (3)</vt:lpstr>
      <vt:lpstr>Zbiory biblioteczne brutto</vt:lpstr>
      <vt:lpstr>Zbioty biblioteczne (umorzenia)</vt:lpstr>
      <vt:lpstr>Zbiory biblioteczne  Netto</vt:lpstr>
      <vt:lpstr>świadczenia</vt:lpstr>
      <vt:lpstr>zapasy</vt:lpstr>
      <vt:lpstr>Arkusz2</vt:lpstr>
      <vt:lpstr>Arkusz3</vt:lpstr>
      <vt:lpstr>Arkusz5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2022-06-08T08:46:35Z</dcterms:modified>
</cp:coreProperties>
</file>